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0" firstSheet="0" activeTab="0"/>
  </bookViews>
  <sheets>
    <sheet name="Introduction and Instructions" sheetId="1" state="visible" r:id="rId2"/>
    <sheet name="Global Stock listing" sheetId="2" state="visible" r:id="rId3"/>
    <sheet name="Additional items" sheetId="3" state="visible" r:id="rId4"/>
    <sheet name="Master mission requirement list" sheetId="4" state="hidden" r:id="rId5"/>
    <sheet name="Latos I-8" sheetId="5" state="hidden" r:id="rId6"/>
    <sheet name="Bractus M-14" sheetId="6" state="hidden" r:id="rId7"/>
    <sheet name="Pelatus C-12" sheetId="7" state="hidden" r:id="rId8"/>
    <sheet name="Nyrius F-6" sheetId="8" state="hidden" r:id="rId9"/>
    <sheet name="Latos M-7" sheetId="9" state="hidden" r:id="rId10"/>
    <sheet name="Per item requirement" sheetId="10" state="visible" r:id="rId11"/>
    <sheet name="Logistics" sheetId="11" state="visible" r:id="rId12"/>
    <sheet name="Credits" sheetId="12" state="visible" r:id="rId13"/>
    <sheet name="T&amp;C" sheetId="13" state="hidden" r:id="rId14"/>
    <sheet name="Trident names" sheetId="14" state="hidden" r:id="rId15"/>
  </sheets>
  <definedNames>
    <definedName function="false" hidden="false" name="Print_Area_0_13" vbProcedure="false">'T&amp;C'!$A$9:$N$35</definedName>
    <definedName function="false" hidden="false" name="Print_Area_13" vbProcedure="false">'T&amp;C'!$A$9:$N$35</definedName>
    <definedName function="false" hidden="false" name="__shared_11_0_27_1" vbProcedure="false">IF(SUM(#ref!)&gt;0,SUM(#ref!),"")</definedName>
    <definedName function="false" hidden="false" name="__shared_11_0_28_1" vbProcedure="false">IF(#ref!&lt;&gt;"",#ref!+#ref!,"")</definedName>
    <definedName function="false" hidden="false" name="__shared_11_0_29_1" vbProcedure="false">IF(SUM(#ref!)&gt;0,SUM(#ref!)/1000,"")</definedName>
    <definedName function="false" hidden="false" name="__shared_2_0_12" vbProcedure="false">IF(#ref!="",0,#ref!-#ref!)</definedName>
    <definedName function="false" hidden="false" name="__shared_2_0_20_1" vbProcedure="false">IF(#ref!-#ref!&gt;0,#ref!-#ref!,0)</definedName>
    <definedName function="false" hidden="false" name="__shared_2_0_21_1" vbProcedure="false">IF(#ref!-#ref!&gt;0,#ref!-#ref!,0)</definedName>
    <definedName function="false" hidden="false" name="__shared_2_0_22" vbProcedure="false">#ref!*#ref!</definedName>
    <definedName function="false" hidden="false" name="__shared_2_0_22_1" vbProcedure="false">#ref!*#ref!</definedName>
    <definedName function="false" hidden="false" name="__shared_2_0_29_1" vbProcedure="false">IF(#ref!-#ref!&gt;0,#ref!-#ref!,0)</definedName>
    <definedName function="false" hidden="false" name="__shared_2_0_30_1" vbProcedure="false">IF(#ref!-#ref!&gt;0,#ref!-#ref!,0)</definedName>
    <definedName function="false" hidden="false" name="__shared_2_0_31" vbProcedure="false">#ref!*#ref!</definedName>
    <definedName function="false" hidden="false" name="__shared_2_0_31_1" vbProcedure="false">#ref!*#ref!</definedName>
    <definedName function="false" hidden="false" name="__shared_2_0_35" vbProcedure="false">#ref!*#ref!</definedName>
    <definedName function="false" hidden="false" name="__shared_2_0_38" vbProcedure="false">IF(#ref!-#ref!&gt;0,#ref!-#ref!,0)</definedName>
    <definedName function="false" hidden="false" name="__shared_2_0_39" vbProcedure="false">IF(#ref!-#ref!&gt;0,#ref!-#ref!,0)</definedName>
    <definedName function="false" hidden="false" name="__shared_2_0_40" vbProcedure="false">#ref!*#ref!</definedName>
    <definedName function="false" hidden="false" name="__shared_2_0_44" vbProcedure="false">#ref!*#ref!</definedName>
    <definedName function="false" hidden="false" name="__shared_2_0_47" vbProcedure="false">IF(#ref!-#ref!&gt;0,#ref!-#ref!,0)</definedName>
    <definedName function="false" hidden="false" name="__shared_2_0_48" vbProcedure="false">IF(#ref!-#ref!&gt;0,#ref!-#ref!,0)</definedName>
    <definedName function="false" hidden="false" name="__shared_2_0_49" vbProcedure="false">#ref!*#ref!</definedName>
    <definedName function="false" hidden="false" name="__shared_2_0_53" vbProcedure="false">#ref!*#ref!</definedName>
    <definedName function="false" hidden="false" name="__shared_2_0_56" vbProcedure="false">IF(#ref!-#ref!&gt;0,#ref!-#ref!,0)</definedName>
    <definedName function="false" hidden="false" name="__shared_2_0_57" vbProcedure="false">IF(#ref!-#ref!&gt;0,#ref!-#ref!,0)</definedName>
    <definedName function="false" hidden="false" name="__shared_2_0_58" vbProcedure="false">#ref!*#ref!</definedName>
    <definedName function="false" hidden="false" name="__shared_2_0_8" vbProcedure="false">IF(#ref!-#ref!&gt;0,#ref!-#ref!,0)</definedName>
    <definedName function="false" hidden="false" name="__shared_2_0_9" vbProcedure="false">IF(#ref!-#ref!&gt;0,#ref!-#ref!,0)</definedName>
  </definedNames>
  <calcPr iterateCount="1" refMode="A1" iterate="false" iterateDelta="0.0001"/>
</workbook>
</file>

<file path=xl/sharedStrings.xml><?xml version="1.0" encoding="utf-8"?>
<sst xmlns="http://schemas.openxmlformats.org/spreadsheetml/2006/main" count="1429" uniqueCount="284">
  <si>
    <t>Manufacturing Calculator</t>
  </si>
  <si>
    <t>FCP requirements can be reduced by half by making Reinforced Bulkheads at Nyrus. Bractus requires 5 FCP for the mission. Nyrus requires 2 FCP.</t>
  </si>
  <si>
    <t>This spread sheet values needs to be confirmed. Before being used as an Official guide. It assumes no major changes to the Capship manufacturing needs were made. In such an event, the formula needs to be manually fixed. Space was allocated to add more capital ships (not specified here) once released to the VO community. At this point, the "Player owned station" does NOT work, and is just there to keep a spot open. There is no guarantee that player owned stations will be implemented, let alone what the requirements might me.</t>
  </si>
  <si>
    <t>Good day, and Welcome to my Manufactureres calculator. It was designed to be used as a tool to keep track of material requirements for various missions. I am aware of the existince of Manu, and it works great. But the difference between mine and Manu is that Manu applies to a single user, and my calculator can be used in a group setting or even by guilds, where a person is appointed as a stock keeper to keep track of stock levels.</t>
  </si>
  <si>
    <t>You will notice that there are 3 additional tabs. Stock listing, Additional Items, and Per Item requirement. Each will be explained in detail.</t>
  </si>
  <si>
    <t>Global Stock Listing</t>
  </si>
  <si>
    <t>The only page you ever need to visit. Used to keep track of items collected from bots, bought at stations, or manufactured at a station. It also keeps track of the value of the item so you can calculate the value of the manufactured goods. The cells in light grey can be modified.</t>
  </si>
  <si>
    <t>Additional Items</t>
  </si>
  <si>
    <t>Used to insert new data regarding new manufacturing missions, items, or drops not mentioned in my spreadsheet. It was designed with data expansion in mind. Although the Trident Type P and Type S are not released yet, I decided to include it before hand. And as there was a possibility of manufacturable player owned stations, I included it as well (please note that it is a place holder at the moment, as no information is available regarding requirements for the stations, or whether new manufacturing missions for it will be added).</t>
  </si>
  <si>
    <t>Per Item Requirements</t>
  </si>
  <si>
    <t>Where the individual mission requirements for material is added, changed or removed. In the event new manufacturing missions is added, this is where you will enter in data regarding requirements. If an existing mission was changed regarding it's requirement, you will change the values here.</t>
  </si>
  <si>
    <t>Logistics</t>
  </si>
  <si>
    <t>Used to organise the transport/supplier network in the event you are unable to transport/obtain the items yourself. Used for long term deliveries.</t>
  </si>
  <si>
    <t>T&amp;C</t>
  </si>
  <si>
    <t>Used to draw up a Delivery/supply contract of goods.</t>
  </si>
  <si>
    <t>Credits</t>
  </si>
  <si>
    <t>Giving credit where credit is due.</t>
  </si>
  <si>
    <t>Before complaining that the workbook is blank or empty, it assumes that you will insert your own data regarding what you have, and what you intend to manufacture. The spreadsheet will take care of the rest of the details as the data is entered in and calculate the requirements for you. Should there be any errors on the spreadsheet, you can contact me in game and notify me, or you can leave a note for me on the forum where the spreadsheet is uploaded. And I will upload a new copy with the errors fixed. Should any mission have major changes regarding manufacturing missions, the formulas will be modified where needed.</t>
  </si>
  <si>
    <t>To Do</t>
  </si>
  <si>
    <t>Update the workbook regarding individual cu per item. Update the Logistics sheet.</t>
  </si>
  <si>
    <t>Mission requirements</t>
  </si>
  <si>
    <t>Simple Add/Sub calc</t>
  </si>
  <si>
    <t>Trade station goods value</t>
  </si>
  <si>
    <t>Total Cost of manufacturing</t>
  </si>
  <si>
    <t>Latos I-8</t>
  </si>
  <si>
    <t>Total Cost of bot drops</t>
  </si>
  <si>
    <t>Opening</t>
  </si>
  <si>
    <t>Bractus</t>
  </si>
  <si>
    <t>Total Cost of trade Items</t>
  </si>
  <si>
    <t>Add</t>
  </si>
  <si>
    <t>Nyrius</t>
  </si>
  <si>
    <t>Total Cost of ores</t>
  </si>
  <si>
    <t>Subtract</t>
  </si>
  <si>
    <t>Pelatus</t>
  </si>
  <si>
    <t>Total cost</t>
  </si>
  <si>
    <t>Closing</t>
  </si>
  <si>
    <t>Latos M-7</t>
  </si>
  <si>
    <t>Profit if manufacturing items sold</t>
  </si>
  <si>
    <t>Needed</t>
  </si>
  <si>
    <t>Total estimated cost</t>
  </si>
  <si>
    <t>Capital Ships</t>
  </si>
  <si>
    <t>Trident Type M</t>
  </si>
  <si>
    <t>Manufactured stations</t>
  </si>
  <si>
    <t>Trident Type P</t>
  </si>
  <si>
    <t>Trident Type S</t>
  </si>
  <si>
    <t>Manufactured</t>
  </si>
  <si>
    <t>To be made</t>
  </si>
  <si>
    <t>Required at Latos I-8</t>
  </si>
  <si>
    <t>Value</t>
  </si>
  <si>
    <t>Required at Bractus M-14</t>
  </si>
  <si>
    <t>Required at Pelatus C-12</t>
  </si>
  <si>
    <t>Required at Nyrius F-6</t>
  </si>
  <si>
    <t>Required at Latos M-7</t>
  </si>
  <si>
    <t>Total Required</t>
  </si>
  <si>
    <t>Left over</t>
  </si>
  <si>
    <t>Not made</t>
  </si>
  <si>
    <t>Value ea (Prices might be different, depending who sells it)</t>
  </si>
  <si>
    <t>Total value</t>
  </si>
  <si>
    <t>Current Stock</t>
  </si>
  <si>
    <t>Does Not work if making more than one of any manufacturing item</t>
  </si>
  <si>
    <t>Manufacturing cost</t>
  </si>
  <si>
    <t>Profit</t>
  </si>
  <si>
    <t>Manufactured Items</t>
  </si>
  <si>
    <t>Stage 1</t>
  </si>
  <si>
    <t>Fused Composite Plating</t>
  </si>
  <si>
    <t>Fluid Formable Silksteel Alloy</t>
  </si>
  <si>
    <t>Merged Cybernetics Array</t>
  </si>
  <si>
    <t>Milanair Optical Sensor</t>
  </si>
  <si>
    <t>Prosus Optical Sensor</t>
  </si>
  <si>
    <t>Siepos Optical Sensor</t>
  </si>
  <si>
    <t>Stage 2</t>
  </si>
  <si>
    <t>Reinforced Bulkhead</t>
  </si>
  <si>
    <t>Milanair Master Computing system</t>
  </si>
  <si>
    <t>Prosus Master Computing system</t>
  </si>
  <si>
    <t>Siepos Master Computing system</t>
  </si>
  <si>
    <t>Stage 3</t>
  </si>
  <si>
    <t>Internal Bulkhead Assembly</t>
  </si>
  <si>
    <t>Stage 4</t>
  </si>
  <si>
    <t>External Hull Assembly</t>
  </si>
  <si>
    <t>Stage 5</t>
  </si>
  <si>
    <t>Engine Pylon Assembly</t>
  </si>
  <si>
    <t>Docking Bay Hanger Assembly</t>
  </si>
  <si>
    <t>200MW Toroidal Hyper-Plasma Reactor</t>
  </si>
  <si>
    <t>80MW Inverted Displacement engine</t>
  </si>
  <si>
    <t>Aeolus light repair turret</t>
  </si>
  <si>
    <t>Biocom Miniature teller-Ulam Mine</t>
  </si>
  <si>
    <t>Centurian superlight</t>
  </si>
  <si>
    <t>Concussian Railgun</t>
  </si>
  <si>
    <t>Corvus Widowmaker</t>
  </si>
  <si>
    <t>Firecracker Turret</t>
  </si>
  <si>
    <t>High drain Power cell</t>
  </si>
  <si>
    <t>Improved high drain Power cell</t>
  </si>
  <si>
    <t>Improved mineral scanner</t>
  </si>
  <si>
    <t>Neutron MKIII Turret</t>
  </si>
  <si>
    <t>Stygian furie</t>
  </si>
  <si>
    <t>Collected</t>
  </si>
  <si>
    <t>To be collected</t>
  </si>
  <si>
    <t>Bot Drops Only</t>
  </si>
  <si>
    <t>Artemis processor core</t>
  </si>
  <si>
    <t>Cybernetics Grade FF</t>
  </si>
  <si>
    <t>Dentek processor Core</t>
  </si>
  <si>
    <t>Guardian processor core</t>
  </si>
  <si>
    <t>Milanair Data Aggregator</t>
  </si>
  <si>
    <t>Milanair Neural Nodule</t>
  </si>
  <si>
    <t>Milanair Observer Optics</t>
  </si>
  <si>
    <t>Prosus Data Aggregator</t>
  </si>
  <si>
    <t>Prosus Neural Nodule</t>
  </si>
  <si>
    <t>Prosus Observer Optics</t>
  </si>
  <si>
    <t>Queen Processor Core</t>
  </si>
  <si>
    <t>Samoflange</t>
  </si>
  <si>
    <t>Scrap Metal</t>
  </si>
  <si>
    <t>Siepos Data Aggregator</t>
  </si>
  <si>
    <t>Siepos Neural Nodule</t>
  </si>
  <si>
    <t>Siepos Observer Optics</t>
  </si>
  <si>
    <t>Synthetic Silksteel</t>
  </si>
  <si>
    <t>Used</t>
  </si>
  <si>
    <t>Stock</t>
  </si>
  <si>
    <t>Not bought</t>
  </si>
  <si>
    <t>Value ea (Prices were set to max known value, plus 20%. Should not be more than this)</t>
  </si>
  <si>
    <t>Trade station goods</t>
  </si>
  <si>
    <t>Advanced logistics system</t>
  </si>
  <si>
    <t>Advanced targetting system</t>
  </si>
  <si>
    <t>Airlock maintenance supplies</t>
  </si>
  <si>
    <t>Amplification Modules</t>
  </si>
  <si>
    <t>Basic targeting system</t>
  </si>
  <si>
    <t>Bearing grease</t>
  </si>
  <si>
    <t>Commertial textiles</t>
  </si>
  <si>
    <t>Coolant</t>
  </si>
  <si>
    <t>Cooling systems</t>
  </si>
  <si>
    <t>Corrosive Chemicals</t>
  </si>
  <si>
    <t>Cybernetics Grade AA</t>
  </si>
  <si>
    <t>Cybernetics Grade BB</t>
  </si>
  <si>
    <t>Cybernetics Grade CC</t>
  </si>
  <si>
    <t>Cybernetics Grade DD</t>
  </si>
  <si>
    <t>Cybernetics Grade EE</t>
  </si>
  <si>
    <t>Data Link connectors</t>
  </si>
  <si>
    <t>Doppler array</t>
  </si>
  <si>
    <t>Energy conversion modules</t>
  </si>
  <si>
    <t>Engine mounts</t>
  </si>
  <si>
    <t>Escape hatch system</t>
  </si>
  <si>
    <t>Exaust manifold</t>
  </si>
  <si>
    <t>External equipment mounts</t>
  </si>
  <si>
    <t>External Thermal couplers</t>
  </si>
  <si>
    <t>Extra vehicular suits</t>
  </si>
  <si>
    <t>Fire Suppression system</t>
  </si>
  <si>
    <t>Flight assist control module</t>
  </si>
  <si>
    <t>Frequency modulators</t>
  </si>
  <si>
    <t>Guided Missile Casings</t>
  </si>
  <si>
    <t>Gyroscopes</t>
  </si>
  <si>
    <t>Hull panels</t>
  </si>
  <si>
    <t>Hydraulic Tappets</t>
  </si>
  <si>
    <t>Hydrogen Ion Collector</t>
  </si>
  <si>
    <t>Instrumentation panel</t>
  </si>
  <si>
    <t>Ion Core</t>
  </si>
  <si>
    <t>LCD</t>
  </si>
  <si>
    <t>Life support systems</t>
  </si>
  <si>
    <t>Navigatiopn unit</t>
  </si>
  <si>
    <t>Optics</t>
  </si>
  <si>
    <t>Outer Hull Plate</t>
  </si>
  <si>
    <t>Oxygen recycling system</t>
  </si>
  <si>
    <t>Pilot safety harnass</t>
  </si>
  <si>
    <t>Plasma Cores</t>
  </si>
  <si>
    <t>Plasteel</t>
  </si>
  <si>
    <t>Power regulators</t>
  </si>
  <si>
    <t>Precious metals</t>
  </si>
  <si>
    <t>Propellant actuators</t>
  </si>
  <si>
    <t>Radiation Containment kit</t>
  </si>
  <si>
    <t>Scanner Circuit boards</t>
  </si>
  <si>
    <t>Ship paint</t>
  </si>
  <si>
    <t>Silksteel</t>
  </si>
  <si>
    <t>Simple Plastics</t>
  </si>
  <si>
    <t>Solid explosives</t>
  </si>
  <si>
    <t>Solid Fuel Pack</t>
  </si>
  <si>
    <t>Stabilizing systems</t>
  </si>
  <si>
    <t>Steel</t>
  </si>
  <si>
    <t>Superconductors</t>
  </si>
  <si>
    <t>Synthetic Hydrocarbons</t>
  </si>
  <si>
    <t>Thermal imagers</t>
  </si>
  <si>
    <t>Thermal Insulator Tiles</t>
  </si>
  <si>
    <t>Thrust regulators</t>
  </si>
  <si>
    <t>Unassembled cargo crates</t>
  </si>
  <si>
    <t>Volatile Chemicals</t>
  </si>
  <si>
    <t>XiRite Alloy</t>
  </si>
  <si>
    <t>Mined</t>
  </si>
  <si>
    <t>Not mined</t>
  </si>
  <si>
    <t>Value ea</t>
  </si>
  <si>
    <t>Ores</t>
  </si>
  <si>
    <t>Apicene</t>
  </si>
  <si>
    <t>Denic</t>
  </si>
  <si>
    <t>Heliocene</t>
  </si>
  <si>
    <t>Lanthanic</t>
  </si>
  <si>
    <t>Pentric</t>
  </si>
  <si>
    <t>Premium Aquean</t>
  </si>
  <si>
    <t>Premium Carbonic</t>
  </si>
  <si>
    <t>Premium Ferric</t>
  </si>
  <si>
    <t>Premium Ishik</t>
  </si>
  <si>
    <t>Premium Silicate</t>
  </si>
  <si>
    <t>Premium Vanazek</t>
  </si>
  <si>
    <t>Premium Xithricite</t>
  </si>
  <si>
    <t>Pyronic</t>
  </si>
  <si>
    <t>Stock name</t>
  </si>
  <si>
    <t>Stock Name</t>
  </si>
  <si>
    <t>Innert Chemicals</t>
  </si>
  <si>
    <t>Hive Nanite Replicator</t>
  </si>
  <si>
    <t>Orun Processor core</t>
  </si>
  <si>
    <t>Capital Stations</t>
  </si>
  <si>
    <t>Trident type M Mission requirements</t>
  </si>
  <si>
    <t>This list is a work in progress. Edit mission req in the Per Item requirement list only. Dark Green indicates the location of a critical formula in the Manufacturing Items List. Red areas May not Contain any formulas.</t>
  </si>
  <si>
    <t>Misc Manufacturing Items</t>
  </si>
  <si>
    <t>Final Stage</t>
  </si>
  <si>
    <t>CU ----&gt;</t>
  </si>
  <si>
    <t>Bractus M-14</t>
  </si>
  <si>
    <t>Pelatus C-12</t>
  </si>
  <si>
    <t>Nyrius F-6</t>
  </si>
  <si>
    <t>This list is a work in progress. Edit mission req in the Per Item requirement list only.</t>
  </si>
  <si>
    <t>Stygian Furie</t>
  </si>
  <si>
    <t>Centurion Superlight</t>
  </si>
  <si>
    <t>Improved Mineral Scanner</t>
  </si>
  <si>
    <t>High Drain Power Cell</t>
  </si>
  <si>
    <t>Improved High Drain Power Cell</t>
  </si>
  <si>
    <t>Concussion Railgun</t>
  </si>
  <si>
    <t>BioCom Miniature Teller-ulam Mine</t>
  </si>
  <si>
    <t>Aeolus Light Repair Turret</t>
  </si>
  <si>
    <t>Nyrius K-7</t>
  </si>
  <si>
    <t>?</t>
  </si>
  <si>
    <t>Navigation unit</t>
  </si>
  <si>
    <t>Transporter</t>
  </si>
  <si>
    <t>In Stock</t>
  </si>
  <si>
    <t>Price per item</t>
  </si>
  <si>
    <t>Cargo in transit</t>
  </si>
  <si>
    <t>Delivery fee</t>
  </si>
  <si>
    <t>Cargo lost</t>
  </si>
  <si>
    <t>Penalty payment</t>
  </si>
  <si>
    <t>Supplier name here</t>
  </si>
  <si>
    <t>Total supplied</t>
  </si>
  <si>
    <t>Closing figure</t>
  </si>
  <si>
    <t>Total to pay</t>
  </si>
  <si>
    <t>Created by</t>
  </si>
  <si>
    <t>Dilan Rona</t>
  </si>
  <si>
    <t>Last update</t>
  </si>
  <si>
    <t>Moderator</t>
  </si>
  <si>
    <t>Eo Sala</t>
  </si>
  <si>
    <t>Changes</t>
  </si>
  <si>
    <t>Picking up an error on bot drops being placed at trade station goods.</t>
  </si>
  <si>
    <t>Picking up a critical error where the Trade station goods and the Ores section didn't update.</t>
  </si>
  <si>
    <t>Picking up an error where the Improved Mineral scanner didn't update at all regarding requirements.</t>
  </si>
  <si>
    <t>Suggesting that manufacturing requirements be split between the stations that have the major missions (Latos, Bractus, Pelatus, and Nyrus) regarding manufacturing.</t>
  </si>
  <si>
    <t>Adding Trade station prices</t>
  </si>
  <si>
    <t>Included suggested prices for each bot drop item, based on their difficulty in obtaining</t>
  </si>
  <si>
    <t>Supplier</t>
  </si>
  <si>
    <t>"Sup and Manu"</t>
  </si>
  <si>
    <t>Guild name</t>
  </si>
  <si>
    <t>"Insert name here"</t>
  </si>
  <si>
    <t>Guild tag</t>
  </si>
  <si>
    <t>Inh</t>
  </si>
  <si>
    <t>Contract type</t>
  </si>
  <si>
    <t>Delivery of Manufacturing goods</t>
  </si>
  <si>
    <t>20% of the item(s) value</t>
  </si>
  <si>
    <t>Penalty fee</t>
  </si>
  <si>
    <t>100%, or the full cost of the item(s) lost</t>
  </si>
  <si>
    <t>Critical crates</t>
  </si>
  <si>
    <t>Samoflange, Observer optics, and Data aggregators used in the manufacturing</t>
  </si>
  <si>
    <t>Crates</t>
  </si>
  <si>
    <t>Bot drops</t>
  </si>
  <si>
    <t>Please note that this contract only applies within the game environment called Vendetta Online, and does not apply outside this game.</t>
  </si>
  <si>
    <t>Agree to the contract? (Yes/No)</t>
  </si>
  <si>
    <t>EMS Projects</t>
  </si>
  <si>
    <t>Project Barnaki (EMS Trident)</t>
  </si>
  <si>
    <t>Grey space</t>
  </si>
  <si>
    <t>Barnaki</t>
  </si>
  <si>
    <t>Under construction (Cancelled – 26 Dec 2015)</t>
  </si>
  <si>
    <t>UIT</t>
  </si>
  <si>
    <t>Ninjr</t>
  </si>
  <si>
    <t>Gathering bot drops (Cancelled – 26 Dec 2015)</t>
  </si>
  <si>
    <t>Serco</t>
  </si>
  <si>
    <t>Herophilus</t>
  </si>
  <si>
    <t>Planned (Cancelled – 26 Dec 2015)</t>
  </si>
  <si>
    <t>Soranus</t>
  </si>
  <si>
    <t>Itani</t>
  </si>
  <si>
    <t>Galen</t>
  </si>
  <si>
    <t>Archagathus</t>
  </si>
  <si>
    <t>Project Titan</t>
  </si>
  <si>
    <t>New Hope</t>
  </si>
  <si>
    <t>New Haven</t>
  </si>
</sst>
</file>

<file path=xl/styles.xml><?xml version="1.0" encoding="utf-8"?>
<styleSheet xmlns="http://schemas.openxmlformats.org/spreadsheetml/2006/main">
  <numFmts count="8">
    <numFmt numFmtId="164" formatCode="GENERAL"/>
    <numFmt numFmtId="165" formatCode="_ * #,##0.00_ ;_ * \-#,##0.00_ ;_ * \-??_ ;_ @_ "/>
    <numFmt numFmtId="166" formatCode="#,##0[$ с-485];\-#,##0[$ с-485]"/>
    <numFmt numFmtId="167" formatCode="#,##0"/>
    <numFmt numFmtId="168" formatCode="#,##0_ ;\-#,##0\ "/>
    <numFmt numFmtId="169" formatCode="#,##0[$k с-485];\-#,##0[$k с-485]"/>
    <numFmt numFmtId="170" formatCode="DD\ MMMM\ YYYY;@"/>
    <numFmt numFmtId="171" formatCode="0%"/>
  </numFmts>
  <fonts count="23">
    <font>
      <sz val="11"/>
      <color rgb="FF000000"/>
      <name val="Calibri"/>
      <family val="2"/>
      <charset val="1"/>
    </font>
    <font>
      <sz val="10"/>
      <name val="Arial"/>
      <family val="0"/>
    </font>
    <font>
      <sz val="10"/>
      <name val="Arial"/>
      <family val="0"/>
    </font>
    <font>
      <sz val="10"/>
      <name val="Arial"/>
      <family val="0"/>
    </font>
    <font>
      <sz val="48"/>
      <color rgb="FF000000"/>
      <name val="Calibri"/>
      <family val="2"/>
      <charset val="1"/>
    </font>
    <font>
      <sz val="12"/>
      <color rgb="FF000000"/>
      <name val="Calibri"/>
      <family val="2"/>
      <charset val="1"/>
    </font>
    <font>
      <sz val="11"/>
      <name val="Calibri"/>
      <family val="2"/>
      <charset val="1"/>
    </font>
    <font>
      <sz val="10"/>
      <color rgb="FF000000"/>
      <name val="Calibri"/>
      <family val="2"/>
      <charset val="1"/>
    </font>
    <font>
      <sz val="12"/>
      <color rgb="FFFFFFFF"/>
      <name val="Calibri"/>
      <family val="2"/>
      <charset val="1"/>
    </font>
    <font>
      <sz val="14"/>
      <color rgb="FF000000"/>
      <name val="Calibri"/>
      <family val="2"/>
      <charset val="1"/>
    </font>
    <font>
      <sz val="20"/>
      <color rgb="FFFFFFFF"/>
      <name val="Calibri"/>
      <family val="2"/>
      <charset val="1"/>
    </font>
    <font>
      <sz val="20"/>
      <name val="Calibri"/>
      <family val="2"/>
      <charset val="1"/>
    </font>
    <font>
      <sz val="12"/>
      <name val="Calibri"/>
      <family val="2"/>
      <charset val="1"/>
    </font>
    <font>
      <sz val="11"/>
      <color rgb="FFFFFFFF"/>
      <name val="Calibri"/>
      <family val="2"/>
      <charset val="1"/>
    </font>
    <font>
      <sz val="22"/>
      <name val="Calibri"/>
      <family val="2"/>
      <charset val="1"/>
    </font>
    <font>
      <sz val="22"/>
      <color rgb="FFFFFFFF"/>
      <name val="Calibri"/>
      <family val="2"/>
      <charset val="1"/>
    </font>
    <font>
      <sz val="72"/>
      <color rgb="FF000000"/>
      <name val="Calibri"/>
      <family val="2"/>
      <charset val="1"/>
    </font>
    <font>
      <sz val="14"/>
      <name val="Calibri"/>
      <family val="2"/>
      <charset val="1"/>
    </font>
    <font>
      <sz val="26"/>
      <name val="Calibri"/>
      <family val="2"/>
      <charset val="1"/>
    </font>
    <font>
      <sz val="36"/>
      <color rgb="FF000000"/>
      <name val="Calibri"/>
      <family val="2"/>
      <charset val="1"/>
    </font>
    <font>
      <sz val="18"/>
      <color rgb="FF000000"/>
      <name val="Calibri"/>
      <family val="2"/>
      <charset val="1"/>
    </font>
    <font>
      <sz val="32"/>
      <color rgb="FFFFFFFF"/>
      <name val="Calibri"/>
      <family val="2"/>
      <charset val="1"/>
    </font>
    <font>
      <sz val="18"/>
      <color rgb="FFFFFFFF"/>
      <name val="Calibri"/>
      <family val="2"/>
      <charset val="1"/>
    </font>
  </fonts>
  <fills count="18">
    <fill>
      <patternFill patternType="none"/>
    </fill>
    <fill>
      <patternFill patternType="gray125"/>
    </fill>
    <fill>
      <patternFill patternType="solid">
        <fgColor rgb="FFDBEEF4"/>
        <bgColor rgb="FFDDDDDD"/>
      </patternFill>
    </fill>
    <fill>
      <patternFill patternType="solid">
        <fgColor rgb="FFD9D9D9"/>
        <bgColor rgb="FFDDDDDD"/>
      </patternFill>
    </fill>
    <fill>
      <patternFill patternType="solid">
        <fgColor rgb="FFFFFF00"/>
        <bgColor rgb="FFFFFF00"/>
      </patternFill>
    </fill>
    <fill>
      <patternFill patternType="solid">
        <fgColor rgb="FFC6D9F1"/>
        <bgColor rgb="FFB9CDE5"/>
      </patternFill>
    </fill>
    <fill>
      <patternFill patternType="solid">
        <fgColor rgb="FF00CC00"/>
        <bgColor rgb="FF00B050"/>
      </patternFill>
    </fill>
    <fill>
      <patternFill patternType="solid">
        <fgColor rgb="FF00B0F0"/>
        <bgColor rgb="FF33CCCC"/>
      </patternFill>
    </fill>
    <fill>
      <patternFill patternType="solid">
        <fgColor rgb="FF00B050"/>
        <bgColor rgb="FF00CC00"/>
      </patternFill>
    </fill>
    <fill>
      <patternFill patternType="solid">
        <fgColor rgb="FF002060"/>
        <bgColor rgb="FF000080"/>
      </patternFill>
    </fill>
    <fill>
      <patternFill patternType="solid">
        <fgColor rgb="FF7030A0"/>
        <bgColor rgb="FF993366"/>
      </patternFill>
    </fill>
    <fill>
      <patternFill patternType="solid">
        <fgColor rgb="FF808080"/>
        <bgColor rgb="FF969696"/>
      </patternFill>
    </fill>
    <fill>
      <patternFill patternType="solid">
        <fgColor rgb="FFC3D69B"/>
        <bgColor rgb="FFC4BD97"/>
      </patternFill>
    </fill>
    <fill>
      <patternFill patternType="solid">
        <fgColor rgb="FFC4BD97"/>
        <bgColor rgb="FFC3D69B"/>
      </patternFill>
    </fill>
    <fill>
      <patternFill patternType="solid">
        <fgColor rgb="FFDDDDDD"/>
        <bgColor rgb="FFD9D9D9"/>
      </patternFill>
    </fill>
    <fill>
      <patternFill patternType="solid">
        <fgColor rgb="FFFF0000"/>
        <bgColor rgb="FF993300"/>
      </patternFill>
    </fill>
    <fill>
      <patternFill patternType="solid">
        <fgColor rgb="FFB9CDE5"/>
        <bgColor rgb="FFC6D9F1"/>
      </patternFill>
    </fill>
    <fill>
      <patternFill patternType="solid">
        <fgColor rgb="FF0000FF"/>
        <bgColor rgb="FF0000FF"/>
      </patternFill>
    </fill>
  </fills>
  <borders count="67">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medium"/>
      <top/>
      <bottom style="medium"/>
      <diagonal/>
    </border>
    <border diagonalUp="false" diagonalDown="false">
      <left style="medium"/>
      <right/>
      <top/>
      <bottom/>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style="medium"/>
      <top/>
      <bottom style="medium"/>
      <diagonal/>
    </border>
    <border diagonalUp="false" diagonalDown="false">
      <left style="medium"/>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medium"/>
      <right style="thin"/>
      <top style="thin"/>
      <bottom style="double"/>
      <diagonal/>
    </border>
    <border diagonalUp="false" diagonalDown="false">
      <left style="thin"/>
      <right style="medium"/>
      <top style="thin"/>
      <bottom style="double"/>
      <diagonal/>
    </border>
    <border diagonalUp="false" diagonalDown="false">
      <left style="medium"/>
      <right style="thin"/>
      <top style="thin"/>
      <bottom style="medium"/>
      <diagonal/>
    </border>
    <border diagonalUp="false" diagonalDown="false">
      <left style="medium"/>
      <right style="thin"/>
      <top/>
      <bottom style="medium"/>
      <diagonal/>
    </border>
    <border diagonalUp="false" diagonalDown="false">
      <left style="thin"/>
      <right style="medium"/>
      <top/>
      <bottom style="medium"/>
      <diagonal/>
    </border>
    <border diagonalUp="false" diagonalDown="false">
      <left style="thin"/>
      <right style="medium"/>
      <top style="medium"/>
      <bottom style="medium"/>
      <diagonal/>
    </border>
    <border diagonalUp="false" diagonalDown="false">
      <left/>
      <right style="medium"/>
      <top style="medium"/>
      <bottom/>
      <diagonal/>
    </border>
    <border diagonalUp="false" diagonalDown="false">
      <left style="medium"/>
      <right style="medium"/>
      <top/>
      <bottom style="thin"/>
      <diagonal/>
    </border>
    <border diagonalUp="false" diagonalDown="false">
      <left style="thin"/>
      <right style="medium"/>
      <top/>
      <bottom style="thin"/>
      <diagonal/>
    </border>
    <border diagonalUp="false" diagonalDown="false">
      <left/>
      <right style="medium"/>
      <top style="medium"/>
      <bottom style="thin"/>
      <diagonal/>
    </border>
    <border diagonalUp="false" diagonalDown="false">
      <left style="medium"/>
      <right style="medium"/>
      <top style="thin"/>
      <bottom style="thin"/>
      <diagonal/>
    </border>
    <border diagonalUp="false" diagonalDown="false">
      <left style="medium"/>
      <right style="medium"/>
      <top/>
      <bottom/>
      <diagonal/>
    </border>
    <border diagonalUp="false" diagonalDown="false">
      <left/>
      <right style="medium"/>
      <top style="thin"/>
      <bottom style="thin"/>
      <diagonal/>
    </border>
    <border diagonalUp="false" diagonalDown="false">
      <left style="medium"/>
      <right style="medium"/>
      <top style="thin"/>
      <bottom style="medium"/>
      <diagonal/>
    </border>
    <border diagonalUp="false" diagonalDown="false">
      <left/>
      <right style="medium"/>
      <top style="thin"/>
      <bottom style="medium"/>
      <diagonal/>
    </border>
    <border diagonalUp="false" diagonalDown="false">
      <left style="medium"/>
      <right/>
      <top style="medium"/>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right/>
      <top style="medium"/>
      <bottom style="thin"/>
      <diagonal/>
    </border>
    <border diagonalUp="false" diagonalDown="false">
      <left style="thin"/>
      <right style="thin"/>
      <top style="medium"/>
      <bottom style="thin"/>
      <diagonal/>
    </border>
    <border diagonalUp="false" diagonalDown="false">
      <left/>
      <right/>
      <top style="thin"/>
      <bottom style="thin"/>
      <diagonal/>
    </border>
    <border diagonalUp="false" diagonalDown="false">
      <left/>
      <right/>
      <top style="thin"/>
      <bottom style="medium"/>
      <diagonal/>
    </border>
    <border diagonalUp="false" diagonalDown="false">
      <left/>
      <right/>
      <top style="medium"/>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medium"/>
      <right/>
      <top style="thin"/>
      <bottom style="medium"/>
      <diagonal/>
    </border>
    <border diagonalUp="false" diagonalDown="false">
      <left/>
      <right/>
      <top style="medium"/>
      <bottom/>
      <diagonal/>
    </border>
    <border diagonalUp="false" diagonalDown="false">
      <left/>
      <right style="medium"/>
      <top style="medium"/>
      <bottom style="medium"/>
      <diagonal/>
    </border>
    <border diagonalUp="false" diagonalDown="false">
      <left style="medium"/>
      <right/>
      <top/>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medium"/>
      <top style="thin"/>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style="medium"/>
      <top style="thin"/>
      <bottom/>
      <diagonal/>
    </border>
    <border diagonalUp="false" diagonalDown="false">
      <left/>
      <right/>
      <top style="thin"/>
      <bottom/>
      <diagonal/>
    </border>
    <border diagonalUp="false" diagonalDown="false">
      <left style="thin"/>
      <right/>
      <top style="thin"/>
      <bottom/>
      <diagonal/>
    </border>
    <border diagonalUp="false" diagonalDown="false">
      <left style="thin"/>
      <right style="medium"/>
      <top style="medium"/>
      <bottom/>
      <diagonal/>
    </border>
    <border diagonalUp="false" diagonalDown="false">
      <left style="thin"/>
      <right style="thin"/>
      <top/>
      <bottom style="medium"/>
      <diagonal/>
    </border>
    <border diagonalUp="false" diagonalDown="false">
      <left style="thin"/>
      <right style="thin"/>
      <top/>
      <bottom/>
      <diagonal/>
    </border>
    <border diagonalUp="false" diagonalDown="false">
      <left style="thin"/>
      <right style="medium"/>
      <top/>
      <bottom/>
      <diagonal/>
    </border>
    <border diagonalUp="false" diagonalDown="false">
      <left style="medium"/>
      <right style="thin"/>
      <top/>
      <bottom/>
      <diagonal/>
    </border>
    <border diagonalUp="false" diagonalDown="false">
      <left style="thin"/>
      <right/>
      <top/>
      <bottom/>
      <diagonal/>
    </border>
    <border diagonalUp="false" diagonalDown="false">
      <left/>
      <right/>
      <top/>
      <bottom style="medium"/>
      <diagonal/>
    </border>
    <border diagonalUp="false" diagonalDown="false">
      <left/>
      <right/>
      <top/>
      <bottom style="thin"/>
      <diagonal/>
    </border>
    <border diagonalUp="false" diagonalDown="false">
      <left style="thin"/>
      <right/>
      <top style="medium"/>
      <bottom style="thin"/>
      <diagonal/>
    </border>
    <border diagonalUp="false" diagonalDown="false">
      <left style="thin"/>
      <right/>
      <top style="thin"/>
      <bottom style="thin"/>
      <diagonal/>
    </border>
    <border diagonalUp="false" diagonalDown="false">
      <left style="thin"/>
      <right/>
      <top style="thin"/>
      <bottom style="medium"/>
      <diagonal/>
    </border>
    <border diagonalUp="false" diagonalDown="false">
      <left style="medium"/>
      <right/>
      <top style="medium"/>
      <bottom/>
      <diagonal/>
    </border>
    <border diagonalUp="false" diagonalDown="false">
      <left/>
      <right style="medium"/>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true" applyAlignment="true" applyProtection="true">
      <alignment horizontal="general" vertical="bottom" textRotation="0" wrapText="false" indent="0" shrinkToFit="false"/>
      <protection locked="true" hidden="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4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center" textRotation="0" wrapText="true" indent="0" shrinkToFit="false"/>
      <protection locked="true" hidden="true"/>
    </xf>
    <xf numFmtId="164" fontId="4" fillId="0" borderId="0" xfId="0" applyFont="true" applyBorder="true" applyAlignment="true" applyProtection="true">
      <alignment horizontal="center" vertical="center" textRotation="0" wrapText="true" indent="0" shrinkToFit="false"/>
      <protection locked="true" hidden="true"/>
    </xf>
    <xf numFmtId="164" fontId="0" fillId="0" borderId="0" xfId="0" applyFont="true" applyBorder="true" applyAlignment="true" applyProtection="true">
      <alignment horizontal="center" vertical="center" textRotation="0" wrapText="tru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0" fillId="0" borderId="0" xfId="0" applyFont="true" applyBorder="false" applyAlignment="true" applyProtection="true">
      <alignment horizontal="general" vertical="center" textRotation="0" wrapText="true" indent="0" shrinkToFit="false"/>
      <protection locked="true" hidden="true"/>
    </xf>
    <xf numFmtId="164" fontId="0" fillId="0" borderId="0" xfId="0" applyFont="true" applyBorder="false" applyAlignment="true" applyProtection="true">
      <alignment horizontal="general" vertical="center" textRotation="0" wrapText="false" indent="0" shrinkToFit="false"/>
      <protection locked="true" hidden="true"/>
    </xf>
    <xf numFmtId="164" fontId="0" fillId="3" borderId="2" xfId="0" applyFont="true" applyBorder="true" applyAlignment="true" applyProtection="true">
      <alignment horizontal="left" vertical="center" textRotation="0" wrapText="true" indent="0" shrinkToFit="false"/>
      <protection locked="true" hidden="true"/>
    </xf>
    <xf numFmtId="164" fontId="0" fillId="3" borderId="3" xfId="0" applyFont="true" applyBorder="true" applyAlignment="true" applyProtection="true">
      <alignment horizontal="left" vertical="center" textRotation="0" wrapText="true" indent="0" shrinkToFit="false"/>
      <protection locked="true" hidden="true"/>
    </xf>
    <xf numFmtId="164" fontId="0" fillId="2" borderId="1" xfId="0" applyFont="true" applyBorder="true" applyAlignment="true" applyProtection="true">
      <alignment horizontal="left" vertical="top" textRotation="0" wrapText="true" indent="0" shrinkToFit="false"/>
      <protection locked="true" hidden="true"/>
    </xf>
    <xf numFmtId="164" fontId="0" fillId="2" borderId="2" xfId="0" applyFont="true" applyBorder="true" applyAlignment="true" applyProtection="true">
      <alignment horizontal="left" vertical="top" textRotation="0" wrapText="true" indent="0" shrinkToFit="false"/>
      <protection locked="true" hidden="true"/>
    </xf>
    <xf numFmtId="164" fontId="0" fillId="2" borderId="4" xfId="0" applyFont="true" applyBorder="true" applyAlignment="true" applyProtection="true">
      <alignment horizontal="general" vertical="top" textRotation="0" wrapText="true" indent="0" shrinkToFit="false"/>
      <protection locked="true" hidden="true"/>
    </xf>
    <xf numFmtId="164" fontId="0" fillId="2" borderId="5" xfId="0" applyFont="true" applyBorder="true" applyAlignment="true" applyProtection="true">
      <alignment horizontal="left" vertical="center" textRotation="0" wrapText="true" indent="0" shrinkToFit="false"/>
      <protection locked="true" hidden="true"/>
    </xf>
    <xf numFmtId="164" fontId="0" fillId="2" borderId="6" xfId="0" applyFont="true" applyBorder="true" applyAlignment="true" applyProtection="true">
      <alignment horizontal="left" vertical="top" textRotation="0" wrapText="true" indent="0" shrinkToFit="false"/>
      <protection locked="true" hidden="true"/>
    </xf>
    <xf numFmtId="164" fontId="0" fillId="2" borderId="4" xfId="0" applyFont="false" applyBorder="true" applyAlignment="false" applyProtection="true">
      <alignment horizontal="general" vertical="bottom" textRotation="0" wrapText="false" indent="0" shrinkToFit="false"/>
      <protection locked="true" hidden="true"/>
    </xf>
    <xf numFmtId="164" fontId="0" fillId="2" borderId="7" xfId="0" applyFont="false" applyBorder="true" applyAlignment="false" applyProtection="true">
      <alignment horizontal="general" vertical="bottom" textRotation="0" wrapText="false" indent="0" shrinkToFit="false"/>
      <protection locked="true" hidden="true"/>
    </xf>
    <xf numFmtId="164" fontId="0" fillId="2" borderId="8" xfId="0" applyFont="true" applyBorder="true" applyAlignment="true" applyProtection="true">
      <alignment horizontal="left" vertical="center" textRotation="0" wrapText="true" indent="0" shrinkToFit="false"/>
      <protection locked="true" hidden="true"/>
    </xf>
    <xf numFmtId="164" fontId="0" fillId="2" borderId="9" xfId="0" applyFont="true" applyBorder="true" applyAlignment="true" applyProtection="true">
      <alignment horizontal="left" vertical="top" textRotation="0" wrapText="true" indent="0" shrinkToFit="false"/>
      <protection locked="true" hidden="true"/>
    </xf>
    <xf numFmtId="164" fontId="0" fillId="2" borderId="7" xfId="0" applyFont="true" applyBorder="true" applyAlignment="true" applyProtection="true">
      <alignment horizontal="left" vertical="top" textRotation="0" wrapText="true" indent="0" shrinkToFit="false"/>
      <protection locked="true" hidden="true"/>
    </xf>
    <xf numFmtId="164" fontId="0" fillId="2" borderId="10" xfId="0" applyFont="true" applyBorder="true" applyAlignment="true" applyProtection="true">
      <alignment horizontal="left" vertical="top" textRotation="0" wrapText="true" indent="0" shrinkToFit="false"/>
      <protection locked="true" hidden="true"/>
    </xf>
    <xf numFmtId="164" fontId="4" fillId="0" borderId="1" xfId="0" applyFont="true" applyBorder="true" applyAlignment="true" applyProtection="true">
      <alignment horizontal="center" vertical="center" textRotation="0" wrapText="true" indent="0" shrinkToFit="false"/>
      <protection locked="true" hidden="true"/>
    </xf>
    <xf numFmtId="164" fontId="4" fillId="0" borderId="0" xfId="0" applyFont="true" applyBorder="true" applyAlignment="true" applyProtection="true">
      <alignment horizontal="general" vertical="center" textRotation="0" wrapText="true" indent="0" shrinkToFit="false"/>
      <protection locked="true" hidden="true"/>
    </xf>
    <xf numFmtId="164" fontId="0" fillId="0" borderId="0" xfId="0" applyFont="true" applyBorder="true" applyAlignment="true" applyProtection="true">
      <alignment horizontal="general" vertical="center" textRotation="0" wrapText="true" indent="0" shrinkToFit="false"/>
      <protection locked="true" hidden="true"/>
    </xf>
    <xf numFmtId="164" fontId="0" fillId="0" borderId="0" xfId="0" applyFont="true" applyBorder="true" applyAlignment="true" applyProtection="true">
      <alignment horizontal="general" vertical="center" textRotation="0" wrapText="false" indent="0" shrinkToFit="false"/>
      <protection locked="true" hidden="true"/>
    </xf>
    <xf numFmtId="164" fontId="5" fillId="4" borderId="1" xfId="0" applyFont="true" applyBorder="true" applyAlignment="true" applyProtection="true">
      <alignment horizontal="center" vertical="center" textRotation="0" wrapText="true" indent="0" shrinkToFit="false"/>
      <protection locked="true" hidden="true"/>
    </xf>
    <xf numFmtId="164" fontId="0" fillId="4" borderId="11" xfId="0" applyFont="true" applyBorder="true" applyAlignment="true" applyProtection="false">
      <alignment horizontal="center" vertical="bottom" textRotation="0" wrapText="false" indent="0" shrinkToFit="false"/>
      <protection locked="true" hidden="false"/>
    </xf>
    <xf numFmtId="164" fontId="0" fillId="4" borderId="12" xfId="0" applyFont="true" applyBorder="true" applyAlignment="true" applyProtection="true">
      <alignment horizontal="left" vertical="center" textRotation="0" wrapText="false" indent="0" shrinkToFit="false"/>
      <protection locked="true" hidden="true"/>
    </xf>
    <xf numFmtId="166" fontId="6" fillId="4" borderId="13" xfId="15" applyFont="true" applyBorder="true" applyAlignment="true" applyProtection="true">
      <alignment horizontal="right" vertical="center" textRotation="0" wrapText="false" indent="0" shrinkToFit="false"/>
      <protection locked="true" hidden="true"/>
    </xf>
    <xf numFmtId="164" fontId="0" fillId="4" borderId="14" xfId="0" applyFont="true" applyBorder="true" applyAlignment="false" applyProtection="false">
      <alignment horizontal="general" vertical="bottom" textRotation="0" wrapText="false" indent="0" shrinkToFit="false"/>
      <protection locked="true" hidden="false"/>
    </xf>
    <xf numFmtId="166" fontId="0" fillId="4" borderId="6" xfId="0" applyFont="false" applyBorder="true" applyAlignment="false" applyProtection="false">
      <alignment horizontal="general" vertical="bottom" textRotation="0" wrapText="false" indent="0" shrinkToFit="false"/>
      <protection locked="true" hidden="false"/>
    </xf>
    <xf numFmtId="164" fontId="0" fillId="4" borderId="14" xfId="0" applyFont="true" applyBorder="true" applyAlignment="true" applyProtection="true">
      <alignment horizontal="left" vertical="center" textRotation="0" wrapText="false" indent="0" shrinkToFit="false"/>
      <protection locked="true" hidden="true"/>
    </xf>
    <xf numFmtId="166" fontId="6" fillId="4" borderId="6" xfId="15" applyFont="true" applyBorder="true" applyAlignment="true" applyProtection="true">
      <alignment horizontal="right" vertical="center" textRotation="0" wrapText="false" indent="0" shrinkToFit="false"/>
      <protection locked="true" hidden="true"/>
    </xf>
    <xf numFmtId="164" fontId="7" fillId="0" borderId="12" xfId="0" applyFont="true" applyBorder="true" applyAlignment="true" applyProtection="true">
      <alignment horizontal="left" vertical="center" textRotation="0" wrapText="false" indent="0" shrinkToFit="false"/>
      <protection locked="true" hidden="true"/>
    </xf>
    <xf numFmtId="167" fontId="0" fillId="3" borderId="13" xfId="0" applyFont="true" applyBorder="true" applyAlignment="true" applyProtection="true">
      <alignment horizontal="right" vertical="center" textRotation="0" wrapText="true" indent="0" shrinkToFit="false"/>
      <protection locked="false" hidden="true"/>
    </xf>
    <xf numFmtId="164" fontId="7" fillId="0" borderId="14" xfId="0" applyFont="true" applyBorder="true" applyAlignment="true" applyProtection="true">
      <alignment horizontal="left" vertical="center" textRotation="0" wrapText="false" indent="0" shrinkToFit="false"/>
      <protection locked="true" hidden="true"/>
    </xf>
    <xf numFmtId="167" fontId="0" fillId="3" borderId="6" xfId="0" applyFont="true" applyBorder="true" applyAlignment="true" applyProtection="true">
      <alignment horizontal="right" vertical="center" textRotation="0" wrapText="true" indent="0" shrinkToFit="false"/>
      <protection locked="false" hidden="true"/>
    </xf>
    <xf numFmtId="164" fontId="0" fillId="4" borderId="15" xfId="0" applyFont="true" applyBorder="true" applyAlignment="true" applyProtection="true">
      <alignment horizontal="left" vertical="center" textRotation="0" wrapText="false" indent="0" shrinkToFit="false"/>
      <protection locked="true" hidden="true"/>
    </xf>
    <xf numFmtId="166" fontId="6" fillId="4" borderId="16" xfId="15" applyFont="true" applyBorder="true" applyAlignment="true" applyProtection="true">
      <alignment horizontal="right" vertical="center" textRotation="0" wrapText="false" indent="0" shrinkToFit="false"/>
      <protection locked="true" hidden="true"/>
    </xf>
    <xf numFmtId="164" fontId="7" fillId="0" borderId="17" xfId="0" applyFont="true" applyBorder="true" applyAlignment="true" applyProtection="true">
      <alignment horizontal="left" vertical="center" textRotation="0" wrapText="false" indent="0" shrinkToFit="false"/>
      <protection locked="true" hidden="true"/>
    </xf>
    <xf numFmtId="167" fontId="0" fillId="5" borderId="9" xfId="0" applyFont="true" applyBorder="true" applyAlignment="true" applyProtection="true">
      <alignment horizontal="right" vertical="center" textRotation="0" wrapText="true" indent="0" shrinkToFit="false"/>
      <protection locked="true" hidden="true"/>
    </xf>
    <xf numFmtId="164" fontId="0" fillId="4" borderId="17" xfId="0" applyFont="true" applyBorder="true" applyAlignment="false" applyProtection="false">
      <alignment horizontal="general" vertical="bottom" textRotation="0" wrapText="false" indent="0" shrinkToFit="false"/>
      <protection locked="true" hidden="false"/>
    </xf>
    <xf numFmtId="166" fontId="0" fillId="4" borderId="9" xfId="0" applyFont="false" applyBorder="true" applyAlignment="false" applyProtection="false">
      <alignment horizontal="general" vertical="bottom" textRotation="0" wrapText="false" indent="0" shrinkToFit="false"/>
      <protection locked="true" hidden="false"/>
    </xf>
    <xf numFmtId="164" fontId="0" fillId="6" borderId="18" xfId="0" applyFont="true" applyBorder="true" applyAlignment="true" applyProtection="true">
      <alignment horizontal="left" vertical="center" textRotation="0" wrapText="false" indent="0" shrinkToFit="false"/>
      <protection locked="true" hidden="true"/>
    </xf>
    <xf numFmtId="166" fontId="6" fillId="6" borderId="19" xfId="15" applyFont="true" applyBorder="true" applyAlignment="true" applyProtection="true">
      <alignment horizontal="right" vertical="center" textRotation="0" wrapText="false" indent="0" shrinkToFit="false"/>
      <protection locked="true" hidden="true"/>
    </xf>
    <xf numFmtId="164" fontId="0" fillId="0" borderId="0" xfId="0" applyFont="false" applyBorder="true" applyAlignment="false" applyProtection="false">
      <alignment horizontal="general" vertical="bottom" textRotation="0" wrapText="false" indent="0" shrinkToFit="false"/>
      <protection locked="true" hidden="false"/>
    </xf>
    <xf numFmtId="164" fontId="8" fillId="7" borderId="1" xfId="0" applyFont="true" applyBorder="true" applyAlignment="true" applyProtection="true">
      <alignment horizontal="center" vertical="center" textRotation="0" wrapText="true" indent="0" shrinkToFit="false"/>
      <protection locked="true" hidden="true"/>
    </xf>
    <xf numFmtId="164" fontId="8" fillId="7" borderId="20" xfId="0" applyFont="true" applyBorder="true" applyAlignment="true" applyProtection="true">
      <alignment horizontal="center" vertical="center" textRotation="0" wrapText="true" indent="0" shrinkToFit="false"/>
      <protection locked="true" hidden="true"/>
    </xf>
    <xf numFmtId="164" fontId="9" fillId="0" borderId="0" xfId="0" applyFont="true" applyBorder="false" applyAlignment="true" applyProtection="true">
      <alignment horizontal="general" vertical="center" textRotation="0" wrapText="true" indent="0" shrinkToFit="false"/>
      <protection locked="true" hidden="true"/>
    </xf>
    <xf numFmtId="164" fontId="8" fillId="8" borderId="2" xfId="0" applyFont="true" applyBorder="true" applyAlignment="true" applyProtection="true">
      <alignment horizontal="center" vertical="center" textRotation="0" wrapText="true" indent="0" shrinkToFit="false"/>
      <protection locked="true" hidden="true"/>
    </xf>
    <xf numFmtId="164" fontId="8" fillId="8" borderId="21" xfId="0" applyFont="true" applyBorder="true" applyAlignment="true" applyProtection="true">
      <alignment horizontal="center" vertical="center" textRotation="0" wrapText="true" indent="0" shrinkToFit="false"/>
      <protection locked="true" hidden="true"/>
    </xf>
    <xf numFmtId="164" fontId="10" fillId="7" borderId="1" xfId="0" applyFont="true" applyBorder="true" applyAlignment="true" applyProtection="true">
      <alignment horizontal="center" vertical="center" textRotation="90" wrapText="true" indent="0" shrinkToFit="false"/>
      <protection locked="true" hidden="true"/>
    </xf>
    <xf numFmtId="164" fontId="8" fillId="7" borderId="11" xfId="0" applyFont="true" applyBorder="true" applyAlignment="true" applyProtection="true">
      <alignment horizontal="left" vertical="center" textRotation="0" wrapText="false" indent="0" shrinkToFit="false"/>
      <protection locked="true" hidden="true"/>
    </xf>
    <xf numFmtId="167" fontId="6" fillId="3" borderId="22" xfId="0" applyFont="true" applyBorder="true" applyAlignment="true" applyProtection="true">
      <alignment horizontal="right" vertical="center" textRotation="0" wrapText="false" indent="0" shrinkToFit="false"/>
      <protection locked="false" hidden="true"/>
    </xf>
    <xf numFmtId="164" fontId="0" fillId="0" borderId="0" xfId="0" applyFont="false" applyBorder="false" applyAlignment="true" applyProtection="false">
      <alignment horizontal="right" vertical="center" textRotation="0" wrapText="false" indent="0" shrinkToFit="false"/>
      <protection locked="true" hidden="false"/>
    </xf>
    <xf numFmtId="166" fontId="6" fillId="5" borderId="23" xfId="15" applyFont="true" applyBorder="true" applyAlignment="true" applyProtection="true">
      <alignment horizontal="right" vertical="center" textRotation="0" wrapText="false" indent="0" shrinkToFit="false"/>
      <protection locked="true" hidden="true"/>
    </xf>
    <xf numFmtId="164" fontId="10" fillId="8" borderId="1" xfId="0" applyFont="true" applyBorder="true" applyAlignment="true" applyProtection="true">
      <alignment horizontal="center" vertical="center" textRotation="90" wrapText="true" indent="0" shrinkToFit="false"/>
      <protection locked="true" hidden="true"/>
    </xf>
    <xf numFmtId="164" fontId="10" fillId="8" borderId="2" xfId="0" applyFont="true" applyBorder="true" applyAlignment="true" applyProtection="true">
      <alignment horizontal="center" vertical="center" textRotation="90" wrapText="true" indent="0" shrinkToFit="false"/>
      <protection locked="true" hidden="true"/>
    </xf>
    <xf numFmtId="164" fontId="8" fillId="8" borderId="11" xfId="0" applyFont="true" applyBorder="true" applyAlignment="true" applyProtection="true">
      <alignment horizontal="left" vertical="center" textRotation="0" wrapText="false" indent="0" shrinkToFit="false"/>
      <protection locked="true" hidden="true"/>
    </xf>
    <xf numFmtId="167" fontId="6" fillId="3" borderId="11" xfId="0" applyFont="true" applyBorder="true" applyAlignment="true" applyProtection="true">
      <alignment horizontal="right" vertical="center" textRotation="0" wrapText="false" indent="0" shrinkToFit="false"/>
      <protection locked="false" hidden="true"/>
    </xf>
    <xf numFmtId="168" fontId="6" fillId="5" borderId="24" xfId="15" applyFont="true" applyBorder="true" applyAlignment="true" applyProtection="true">
      <alignment horizontal="right" vertical="center" textRotation="0" wrapText="false" indent="0" shrinkToFit="false"/>
      <protection locked="true" hidden="true"/>
    </xf>
    <xf numFmtId="164" fontId="8" fillId="7" borderId="25" xfId="0" applyFont="true" applyBorder="true" applyAlignment="true" applyProtection="true">
      <alignment horizontal="left" vertical="center" textRotation="0" wrapText="false" indent="0" shrinkToFit="false"/>
      <protection locked="true" hidden="true"/>
    </xf>
    <xf numFmtId="167" fontId="6" fillId="3" borderId="25" xfId="0" applyFont="true" applyBorder="true" applyAlignment="true" applyProtection="true">
      <alignment horizontal="right" vertical="center" textRotation="0" wrapText="false" indent="0" shrinkToFit="false"/>
      <protection locked="false" hidden="true"/>
    </xf>
    <xf numFmtId="166" fontId="6" fillId="5" borderId="6" xfId="15" applyFont="true" applyBorder="true" applyAlignment="true" applyProtection="true">
      <alignment horizontal="right" vertical="center" textRotation="0" wrapText="false" indent="0" shrinkToFit="false"/>
      <protection locked="true" hidden="true"/>
    </xf>
    <xf numFmtId="164" fontId="10" fillId="8" borderId="26" xfId="0" applyFont="true" applyBorder="true" applyAlignment="true" applyProtection="true">
      <alignment horizontal="center" vertical="center" textRotation="90" wrapText="true" indent="0" shrinkToFit="false"/>
      <protection locked="true" hidden="true"/>
    </xf>
    <xf numFmtId="164" fontId="8" fillId="8" borderId="25" xfId="0" applyFont="true" applyBorder="true" applyAlignment="true" applyProtection="true">
      <alignment horizontal="left" vertical="center" textRotation="0" wrapText="false" indent="0" shrinkToFit="false"/>
      <protection locked="true" hidden="true"/>
    </xf>
    <xf numFmtId="168" fontId="6" fillId="5" borderId="27" xfId="15" applyFont="true" applyBorder="true" applyAlignment="true" applyProtection="true">
      <alignment horizontal="right" vertical="center" textRotation="0" wrapText="false" indent="0" shrinkToFit="false"/>
      <protection locked="true" hidden="true"/>
    </xf>
    <xf numFmtId="164" fontId="8" fillId="7" borderId="28" xfId="0" applyFont="true" applyBorder="true" applyAlignment="true" applyProtection="true">
      <alignment horizontal="left" vertical="center" textRotation="0" wrapText="false" indent="0" shrinkToFit="false"/>
      <protection locked="true" hidden="true"/>
    </xf>
    <xf numFmtId="167" fontId="6" fillId="3" borderId="28" xfId="0" applyFont="true" applyBorder="true" applyAlignment="true" applyProtection="true">
      <alignment horizontal="right" vertical="center" textRotation="0" wrapText="false" indent="0" shrinkToFit="false"/>
      <protection locked="false" hidden="true"/>
    </xf>
    <xf numFmtId="166" fontId="6" fillId="5" borderId="9" xfId="15" applyFont="true" applyBorder="true" applyAlignment="true" applyProtection="true">
      <alignment horizontal="right" vertical="center" textRotation="0" wrapText="false" indent="0" shrinkToFit="false"/>
      <protection locked="true" hidden="true"/>
    </xf>
    <xf numFmtId="164" fontId="10" fillId="8" borderId="3" xfId="0" applyFont="true" applyBorder="true" applyAlignment="true" applyProtection="true">
      <alignment horizontal="center" vertical="center" textRotation="90" wrapText="true" indent="0" shrinkToFit="false"/>
      <protection locked="true" hidden="true"/>
    </xf>
    <xf numFmtId="164" fontId="8" fillId="8" borderId="28" xfId="0" applyFont="true" applyBorder="true" applyAlignment="true" applyProtection="true">
      <alignment horizontal="left" vertical="center" textRotation="0" wrapText="false" indent="0" shrinkToFit="false"/>
      <protection locked="true" hidden="true"/>
    </xf>
    <xf numFmtId="168" fontId="6" fillId="5" borderId="29" xfId="15" applyFont="true" applyBorder="true" applyAlignment="true" applyProtection="true">
      <alignment horizontal="right" vertical="center" textRotation="0" wrapText="false" indent="0" shrinkToFit="false"/>
      <protection locked="true" hidden="true"/>
    </xf>
    <xf numFmtId="164" fontId="0" fillId="0" borderId="0" xfId="0" applyFont="true" applyBorder="false" applyAlignment="false" applyProtection="true">
      <alignment horizontal="general" vertical="bottom" textRotation="0" wrapText="false" indent="0" shrinkToFit="false"/>
      <protection locked="true" hidden="true"/>
    </xf>
    <xf numFmtId="164" fontId="0" fillId="0" borderId="0" xfId="0" applyFont="true" applyBorder="true" applyAlignment="true" applyProtection="true">
      <alignment horizontal="general" vertical="bottom" textRotation="0" wrapText="false" indent="0" shrinkToFit="false"/>
      <protection locked="true" hidden="true"/>
    </xf>
    <xf numFmtId="164" fontId="0" fillId="0" borderId="0" xfId="0" applyFont="true" applyBorder="false" applyAlignment="false" applyProtection="false">
      <alignment horizontal="general" vertical="bottom" textRotation="0" wrapText="false" indent="0" shrinkToFit="false"/>
      <protection locked="true" hidden="false"/>
    </xf>
    <xf numFmtId="164" fontId="8" fillId="9" borderId="30" xfId="0" applyFont="true" applyBorder="true" applyAlignment="true" applyProtection="true">
      <alignment horizontal="center" vertical="center" textRotation="0" wrapText="true" indent="0" shrinkToFit="false"/>
      <protection locked="true" hidden="true"/>
    </xf>
    <xf numFmtId="164" fontId="5" fillId="4" borderId="31" xfId="0" applyFont="true" applyBorder="true" applyAlignment="true" applyProtection="true">
      <alignment horizontal="center" vertical="center" textRotation="0" wrapText="true" indent="0" shrinkToFit="false"/>
      <protection locked="true" hidden="true"/>
    </xf>
    <xf numFmtId="164" fontId="8" fillId="10" borderId="32" xfId="0" applyFont="true" applyBorder="true" applyAlignment="true" applyProtection="true">
      <alignment horizontal="center" vertical="center" textRotation="0" wrapText="true" indent="0" shrinkToFit="false"/>
      <protection locked="true" hidden="true"/>
    </xf>
    <xf numFmtId="164" fontId="5" fillId="4" borderId="32" xfId="0" applyFont="true" applyBorder="true" applyAlignment="true" applyProtection="true">
      <alignment horizontal="center" vertical="center" textRotation="0" wrapText="true" indent="0" shrinkToFit="false"/>
      <protection locked="true" hidden="true"/>
    </xf>
    <xf numFmtId="164" fontId="5" fillId="4" borderId="20" xfId="0" applyFont="true" applyBorder="true" applyAlignment="true" applyProtection="true">
      <alignment horizontal="center" vertical="center" textRotation="0" wrapText="true" indent="0" shrinkToFit="false"/>
      <protection locked="true" hidden="true"/>
    </xf>
    <xf numFmtId="164" fontId="8" fillId="11" borderId="2" xfId="0" applyFont="true" applyBorder="true" applyAlignment="true" applyProtection="true">
      <alignment horizontal="center" vertical="center" textRotation="0" wrapText="true" indent="0" shrinkToFit="false"/>
      <protection locked="true" hidden="true"/>
    </xf>
    <xf numFmtId="164" fontId="11" fillId="4" borderId="1" xfId="0" applyFont="true" applyBorder="true" applyAlignment="true" applyProtection="true">
      <alignment horizontal="center" vertical="center" textRotation="90" wrapText="false" indent="0" shrinkToFit="false"/>
      <protection locked="true" hidden="true"/>
    </xf>
    <xf numFmtId="164" fontId="5" fillId="4" borderId="31" xfId="0" applyFont="true" applyBorder="true" applyAlignment="true" applyProtection="true">
      <alignment horizontal="center" vertical="center" textRotation="0" wrapText="false" indent="0" shrinkToFit="false"/>
      <protection locked="true" hidden="true"/>
    </xf>
    <xf numFmtId="164" fontId="12" fillId="4" borderId="13" xfId="0" applyFont="true" applyBorder="true" applyAlignment="true" applyProtection="true">
      <alignment horizontal="left" vertical="center" textRotation="0" wrapText="false" indent="0" shrinkToFit="false"/>
      <protection locked="true" hidden="true"/>
    </xf>
    <xf numFmtId="167" fontId="13" fillId="9" borderId="33" xfId="0" applyFont="true" applyBorder="true" applyAlignment="true" applyProtection="true">
      <alignment horizontal="right" vertical="center" textRotation="0" wrapText="false" indent="0" shrinkToFit="false"/>
      <protection locked="true" hidden="true"/>
    </xf>
    <xf numFmtId="167" fontId="6" fillId="4" borderId="12" xfId="0" applyFont="true" applyBorder="true" applyAlignment="true" applyProtection="true">
      <alignment horizontal="right" vertical="center" textRotation="0" wrapText="false" indent="0" shrinkToFit="false"/>
      <protection locked="true" hidden="true"/>
    </xf>
    <xf numFmtId="166" fontId="13" fillId="10" borderId="34" xfId="0" applyFont="true" applyBorder="true" applyAlignment="true" applyProtection="true">
      <alignment horizontal="right" vertical="center" textRotation="0" wrapText="false" indent="0" shrinkToFit="false"/>
      <protection locked="true" hidden="true"/>
    </xf>
    <xf numFmtId="167" fontId="6" fillId="4" borderId="34" xfId="0" applyFont="true" applyBorder="true" applyAlignment="true" applyProtection="true">
      <alignment horizontal="right" vertical="center" textRotation="0" wrapText="false" indent="0" shrinkToFit="false"/>
      <protection locked="true" hidden="true"/>
    </xf>
    <xf numFmtId="167" fontId="6" fillId="4" borderId="13" xfId="0" applyFont="true" applyBorder="true" applyAlignment="true" applyProtection="true">
      <alignment horizontal="right" vertical="center" textRotation="0" wrapText="false" indent="0" shrinkToFit="false"/>
      <protection locked="true" hidden="true"/>
    </xf>
    <xf numFmtId="167" fontId="6" fillId="4" borderId="11" xfId="0" applyFont="true" applyBorder="true" applyAlignment="true" applyProtection="true">
      <alignment horizontal="right" vertical="center" textRotation="0" wrapText="false" indent="0" shrinkToFit="false"/>
      <protection locked="true" hidden="true"/>
    </xf>
    <xf numFmtId="166" fontId="0" fillId="3" borderId="11" xfId="15" applyFont="true" applyBorder="true" applyAlignment="true" applyProtection="true">
      <alignment horizontal="right" vertical="center" textRotation="0" wrapText="false" indent="0" shrinkToFit="false"/>
      <protection locked="false" hidden="true"/>
    </xf>
    <xf numFmtId="166" fontId="0" fillId="4" borderId="11" xfId="15" applyFont="true" applyBorder="true" applyAlignment="true" applyProtection="true">
      <alignment horizontal="right" vertical="center" textRotation="0" wrapText="false" indent="0" shrinkToFit="false"/>
      <protection locked="true" hidden="true"/>
    </xf>
    <xf numFmtId="167" fontId="6" fillId="8" borderId="11" xfId="0" applyFont="true" applyBorder="true" applyAlignment="true" applyProtection="true">
      <alignment horizontal="right" vertical="center" textRotation="0" wrapText="false" indent="0" shrinkToFit="false"/>
      <protection locked="false" hidden="true"/>
    </xf>
    <xf numFmtId="166" fontId="13" fillId="11" borderId="12" xfId="15" applyFont="true" applyBorder="true" applyAlignment="true" applyProtection="true">
      <alignment horizontal="right" vertical="center" textRotation="0" wrapText="false" indent="0" shrinkToFit="false"/>
      <protection locked="true" hidden="true"/>
    </xf>
    <xf numFmtId="166" fontId="13" fillId="11" borderId="13" xfId="15" applyFont="true" applyBorder="true" applyAlignment="true" applyProtection="true">
      <alignment horizontal="right" vertical="center" textRotation="0" wrapText="false" indent="0" shrinkToFit="false"/>
      <protection locked="true" hidden="true"/>
    </xf>
    <xf numFmtId="164" fontId="12" fillId="4" borderId="6" xfId="0" applyFont="true" applyBorder="true" applyAlignment="true" applyProtection="true">
      <alignment horizontal="left" vertical="center" textRotation="0" wrapText="false" indent="0" shrinkToFit="false"/>
      <protection locked="true" hidden="true"/>
    </xf>
    <xf numFmtId="167" fontId="13" fillId="9" borderId="35" xfId="0" applyFont="true" applyBorder="true" applyAlignment="true" applyProtection="true">
      <alignment horizontal="right" vertical="center" textRotation="0" wrapText="false" indent="0" shrinkToFit="false"/>
      <protection locked="true" hidden="true"/>
    </xf>
    <xf numFmtId="167" fontId="6" fillId="4" borderId="14" xfId="0" applyFont="true" applyBorder="true" applyAlignment="true" applyProtection="true">
      <alignment horizontal="right" vertical="center" textRotation="0" wrapText="false" indent="0" shrinkToFit="false"/>
      <protection locked="true" hidden="true"/>
    </xf>
    <xf numFmtId="166" fontId="13" fillId="10" borderId="5" xfId="0" applyFont="true" applyBorder="true" applyAlignment="true" applyProtection="true">
      <alignment horizontal="right" vertical="center" textRotation="0" wrapText="false" indent="0" shrinkToFit="false"/>
      <protection locked="true" hidden="true"/>
    </xf>
    <xf numFmtId="167" fontId="6" fillId="4" borderId="5" xfId="0" applyFont="true" applyBorder="true" applyAlignment="true" applyProtection="true">
      <alignment horizontal="right" vertical="center" textRotation="0" wrapText="false" indent="0" shrinkToFit="false"/>
      <protection locked="true" hidden="true"/>
    </xf>
    <xf numFmtId="167" fontId="6" fillId="4" borderId="6" xfId="0" applyFont="true" applyBorder="true" applyAlignment="true" applyProtection="true">
      <alignment horizontal="right" vertical="center" textRotation="0" wrapText="false" indent="0" shrinkToFit="false"/>
      <protection locked="true" hidden="true"/>
    </xf>
    <xf numFmtId="167" fontId="6" fillId="4" borderId="25" xfId="0" applyFont="true" applyBorder="true" applyAlignment="true" applyProtection="true">
      <alignment horizontal="right" vertical="center" textRotation="0" wrapText="false" indent="0" shrinkToFit="false"/>
      <protection locked="true" hidden="true"/>
    </xf>
    <xf numFmtId="166" fontId="0" fillId="3" borderId="25" xfId="15" applyFont="true" applyBorder="true" applyAlignment="true" applyProtection="true">
      <alignment horizontal="right" vertical="center" textRotation="0" wrapText="false" indent="0" shrinkToFit="false"/>
      <protection locked="false" hidden="true"/>
    </xf>
    <xf numFmtId="166" fontId="0" fillId="4" borderId="25" xfId="15" applyFont="true" applyBorder="true" applyAlignment="true" applyProtection="true">
      <alignment horizontal="right" vertical="center" textRotation="0" wrapText="false" indent="0" shrinkToFit="false"/>
      <protection locked="true" hidden="true"/>
    </xf>
    <xf numFmtId="167" fontId="6" fillId="8" borderId="25" xfId="0" applyFont="true" applyBorder="true" applyAlignment="true" applyProtection="true">
      <alignment horizontal="right" vertical="center" textRotation="0" wrapText="false" indent="0" shrinkToFit="false"/>
      <protection locked="false" hidden="true"/>
    </xf>
    <xf numFmtId="166" fontId="13" fillId="11" borderId="14" xfId="15" applyFont="true" applyBorder="true" applyAlignment="true" applyProtection="true">
      <alignment horizontal="right" vertical="center" textRotation="0" wrapText="false" indent="0" shrinkToFit="false"/>
      <protection locked="true" hidden="true"/>
    </xf>
    <xf numFmtId="166" fontId="13" fillId="11" borderId="6" xfId="15" applyFont="true" applyBorder="true" applyAlignment="true" applyProtection="true">
      <alignment horizontal="right" vertical="center" textRotation="0" wrapText="false" indent="0" shrinkToFit="false"/>
      <protection locked="true" hidden="true"/>
    </xf>
    <xf numFmtId="164" fontId="12" fillId="4" borderId="9" xfId="0" applyFont="true" applyBorder="true" applyAlignment="true" applyProtection="true">
      <alignment horizontal="left" vertical="center" textRotation="0" wrapText="false" indent="0" shrinkToFit="false"/>
      <protection locked="true" hidden="true"/>
    </xf>
    <xf numFmtId="167" fontId="13" fillId="9" borderId="36" xfId="0" applyFont="true" applyBorder="true" applyAlignment="true" applyProtection="true">
      <alignment horizontal="right" vertical="center" textRotation="0" wrapText="false" indent="0" shrinkToFit="false"/>
      <protection locked="true" hidden="true"/>
    </xf>
    <xf numFmtId="167" fontId="6" fillId="4" borderId="17" xfId="0" applyFont="true" applyBorder="true" applyAlignment="true" applyProtection="true">
      <alignment horizontal="right" vertical="center" textRotation="0" wrapText="false" indent="0" shrinkToFit="false"/>
      <protection locked="true" hidden="true"/>
    </xf>
    <xf numFmtId="166" fontId="13" fillId="10" borderId="8" xfId="0" applyFont="true" applyBorder="true" applyAlignment="true" applyProtection="true">
      <alignment horizontal="right" vertical="center" textRotation="0" wrapText="false" indent="0" shrinkToFit="false"/>
      <protection locked="true" hidden="true"/>
    </xf>
    <xf numFmtId="167" fontId="6" fillId="4" borderId="8" xfId="0" applyFont="true" applyBorder="true" applyAlignment="true" applyProtection="true">
      <alignment horizontal="right" vertical="center" textRotation="0" wrapText="false" indent="0" shrinkToFit="false"/>
      <protection locked="true" hidden="true"/>
    </xf>
    <xf numFmtId="167" fontId="6" fillId="4" borderId="9" xfId="0" applyFont="true" applyBorder="true" applyAlignment="true" applyProtection="true">
      <alignment horizontal="right" vertical="center" textRotation="0" wrapText="false" indent="0" shrinkToFit="false"/>
      <protection locked="true" hidden="true"/>
    </xf>
    <xf numFmtId="167" fontId="6" fillId="4" borderId="28" xfId="0" applyFont="true" applyBorder="true" applyAlignment="true" applyProtection="true">
      <alignment horizontal="right" vertical="center" textRotation="0" wrapText="false" indent="0" shrinkToFit="false"/>
      <protection locked="true" hidden="true"/>
    </xf>
    <xf numFmtId="166" fontId="0" fillId="3" borderId="28" xfId="15" applyFont="true" applyBorder="true" applyAlignment="true" applyProtection="true">
      <alignment horizontal="right" vertical="center" textRotation="0" wrapText="false" indent="0" shrinkToFit="false"/>
      <protection locked="false" hidden="true"/>
    </xf>
    <xf numFmtId="166" fontId="0" fillId="4" borderId="28" xfId="15" applyFont="true" applyBorder="true" applyAlignment="true" applyProtection="true">
      <alignment horizontal="right" vertical="center" textRotation="0" wrapText="false" indent="0" shrinkToFit="false"/>
      <protection locked="true" hidden="true"/>
    </xf>
    <xf numFmtId="167" fontId="6" fillId="8" borderId="28" xfId="0" applyFont="true" applyBorder="true" applyAlignment="true" applyProtection="true">
      <alignment horizontal="right" vertical="center" textRotation="0" wrapText="false" indent="0" shrinkToFit="false"/>
      <protection locked="false" hidden="true"/>
    </xf>
    <xf numFmtId="166" fontId="13" fillId="11" borderId="17" xfId="15" applyFont="true" applyBorder="true" applyAlignment="true" applyProtection="true">
      <alignment horizontal="right" vertical="center" textRotation="0" wrapText="false" indent="0" shrinkToFit="false"/>
      <protection locked="true" hidden="true"/>
    </xf>
    <xf numFmtId="166" fontId="13" fillId="11" borderId="9" xfId="15" applyFont="true" applyBorder="true" applyAlignment="true" applyProtection="true">
      <alignment horizontal="right" vertical="center" textRotation="0" wrapText="false" indent="0" shrinkToFit="false"/>
      <protection locked="true" hidden="true"/>
    </xf>
    <xf numFmtId="164" fontId="12" fillId="4" borderId="20" xfId="0" applyFont="true" applyBorder="true" applyAlignment="true" applyProtection="true">
      <alignment horizontal="left" vertical="center" textRotation="0" wrapText="false" indent="0" shrinkToFit="false"/>
      <protection locked="true" hidden="true"/>
    </xf>
    <xf numFmtId="167" fontId="13" fillId="9" borderId="37" xfId="0" applyFont="true" applyBorder="true" applyAlignment="true" applyProtection="true">
      <alignment horizontal="right" vertical="center" textRotation="0" wrapText="false" indent="0" shrinkToFit="false"/>
      <protection locked="true" hidden="true"/>
    </xf>
    <xf numFmtId="167" fontId="6" fillId="3" borderId="1" xfId="0" applyFont="true" applyBorder="true" applyAlignment="true" applyProtection="true">
      <alignment horizontal="right" vertical="center" textRotation="0" wrapText="false" indent="0" shrinkToFit="false"/>
      <protection locked="false" hidden="true"/>
    </xf>
    <xf numFmtId="167" fontId="6" fillId="4" borderId="31" xfId="0" applyFont="true" applyBorder="true" applyAlignment="true" applyProtection="true">
      <alignment horizontal="right" vertical="center" textRotation="0" wrapText="false" indent="0" shrinkToFit="false"/>
      <protection locked="true" hidden="true"/>
    </xf>
    <xf numFmtId="166" fontId="13" fillId="10" borderId="32" xfId="0" applyFont="true" applyBorder="true" applyAlignment="true" applyProtection="true">
      <alignment horizontal="right" vertical="center" textRotation="0" wrapText="false" indent="0" shrinkToFit="false"/>
      <protection locked="true" hidden="true"/>
    </xf>
    <xf numFmtId="167" fontId="6" fillId="4" borderId="32" xfId="0" applyFont="true" applyBorder="true" applyAlignment="true" applyProtection="true">
      <alignment horizontal="right" vertical="center" textRotation="0" wrapText="false" indent="0" shrinkToFit="false"/>
      <protection locked="true" hidden="true"/>
    </xf>
    <xf numFmtId="167" fontId="6" fillId="4" borderId="20" xfId="0" applyFont="true" applyBorder="true" applyAlignment="true" applyProtection="true">
      <alignment horizontal="right" vertical="center" textRotation="0" wrapText="false" indent="0" shrinkToFit="false"/>
      <protection locked="true" hidden="true"/>
    </xf>
    <xf numFmtId="167" fontId="6" fillId="4" borderId="1" xfId="0" applyFont="true" applyBorder="true" applyAlignment="true" applyProtection="true">
      <alignment horizontal="right" vertical="center" textRotation="0" wrapText="false" indent="0" shrinkToFit="false"/>
      <protection locked="true" hidden="true"/>
    </xf>
    <xf numFmtId="166" fontId="0" fillId="3" borderId="1" xfId="15" applyFont="true" applyBorder="true" applyAlignment="true" applyProtection="true">
      <alignment horizontal="right" vertical="center" textRotation="0" wrapText="false" indent="0" shrinkToFit="false"/>
      <protection locked="false" hidden="true"/>
    </xf>
    <xf numFmtId="166" fontId="0" fillId="4" borderId="1" xfId="15" applyFont="true" applyBorder="true" applyAlignment="true" applyProtection="true">
      <alignment horizontal="right" vertical="center" textRotation="0" wrapText="false" indent="0" shrinkToFit="false"/>
      <protection locked="true" hidden="true"/>
    </xf>
    <xf numFmtId="167" fontId="6" fillId="8" borderId="1" xfId="0" applyFont="true" applyBorder="true" applyAlignment="true" applyProtection="true">
      <alignment horizontal="right" vertical="center" textRotation="0" wrapText="false" indent="0" shrinkToFit="false"/>
      <protection locked="false" hidden="true"/>
    </xf>
    <xf numFmtId="166" fontId="13" fillId="11" borderId="31" xfId="15" applyFont="true" applyBorder="true" applyAlignment="true" applyProtection="true">
      <alignment horizontal="right" vertical="center" textRotation="0" wrapText="false" indent="0" shrinkToFit="false"/>
      <protection locked="true" hidden="true"/>
    </xf>
    <xf numFmtId="166" fontId="13" fillId="11" borderId="20" xfId="15" applyFont="true" applyBorder="true" applyAlignment="true" applyProtection="true">
      <alignment horizontal="right" vertical="center" textRotation="0" wrapText="false" indent="0" shrinkToFit="false"/>
      <protection locked="true" hidden="true"/>
    </xf>
    <xf numFmtId="164" fontId="5" fillId="4" borderId="38" xfId="0" applyFont="true" applyBorder="true" applyAlignment="true" applyProtection="true">
      <alignment horizontal="center" vertical="center" textRotation="0" wrapText="false" indent="0" shrinkToFit="false"/>
      <protection locked="true" hidden="true"/>
    </xf>
    <xf numFmtId="164" fontId="5" fillId="4" borderId="39" xfId="0" applyFont="true" applyBorder="true" applyAlignment="true" applyProtection="true">
      <alignment horizontal="center" vertical="center" textRotation="0" wrapText="false" indent="0" shrinkToFit="false"/>
      <protection locked="true" hidden="true"/>
    </xf>
    <xf numFmtId="164" fontId="5" fillId="4" borderId="40" xfId="0" applyFont="true" applyBorder="true" applyAlignment="true" applyProtection="true">
      <alignment horizontal="center" vertical="center" textRotation="0" wrapText="false" indent="0" shrinkToFit="false"/>
      <protection locked="true" hidden="true"/>
    </xf>
    <xf numFmtId="166" fontId="13" fillId="10" borderId="41" xfId="0" applyFont="true" applyBorder="true" applyAlignment="true" applyProtection="true">
      <alignment horizontal="right" vertical="center" textRotation="0" wrapText="false" indent="0" shrinkToFit="false"/>
      <protection locked="true" hidden="true"/>
    </xf>
    <xf numFmtId="164" fontId="8" fillId="9" borderId="1" xfId="0" applyFont="true" applyBorder="true" applyAlignment="true" applyProtection="true">
      <alignment horizontal="center" vertical="center" textRotation="0" wrapText="true" indent="0" shrinkToFit="false"/>
      <protection locked="true" hidden="true"/>
    </xf>
    <xf numFmtId="164" fontId="5" fillId="5" borderId="1" xfId="0" applyFont="true" applyBorder="true" applyAlignment="true" applyProtection="true">
      <alignment horizontal="center" vertical="center" textRotation="0" wrapText="true" indent="0" shrinkToFit="false"/>
      <protection locked="true" hidden="true"/>
    </xf>
    <xf numFmtId="164" fontId="5" fillId="5" borderId="31" xfId="0" applyFont="true" applyBorder="true" applyAlignment="true" applyProtection="true">
      <alignment horizontal="center" vertical="center" textRotation="0" wrapText="true" indent="0" shrinkToFit="false"/>
      <protection locked="true" hidden="true"/>
    </xf>
    <xf numFmtId="164" fontId="5" fillId="5" borderId="32" xfId="0" applyFont="true" applyBorder="true" applyAlignment="true" applyProtection="true">
      <alignment horizontal="center" vertical="center" textRotation="0" wrapText="true" indent="0" shrinkToFit="false"/>
      <protection locked="true" hidden="true"/>
    </xf>
    <xf numFmtId="164" fontId="5" fillId="5" borderId="20" xfId="0" applyFont="true" applyBorder="true" applyAlignment="true" applyProtection="true">
      <alignment horizontal="center" vertical="center" textRotation="0" wrapText="true" indent="0" shrinkToFit="false"/>
      <protection locked="true" hidden="true"/>
    </xf>
    <xf numFmtId="164" fontId="5" fillId="5" borderId="42" xfId="0" applyFont="true" applyBorder="true" applyAlignment="true" applyProtection="true">
      <alignment horizontal="center" vertical="center" textRotation="0" wrapText="true" indent="0" shrinkToFit="false"/>
      <protection locked="true" hidden="true"/>
    </xf>
    <xf numFmtId="164" fontId="11" fillId="5" borderId="1" xfId="0" applyFont="true" applyBorder="true" applyAlignment="true" applyProtection="true">
      <alignment horizontal="center" vertical="center" textRotation="90" wrapText="false" indent="0" shrinkToFit="false"/>
      <protection locked="true" hidden="true"/>
    </xf>
    <xf numFmtId="164" fontId="12" fillId="5" borderId="11" xfId="0" applyFont="true" applyBorder="true" applyAlignment="true" applyProtection="true">
      <alignment horizontal="left" vertical="center" textRotation="0" wrapText="false" indent="0" shrinkToFit="false"/>
      <protection locked="true" hidden="true"/>
    </xf>
    <xf numFmtId="167" fontId="13" fillId="9" borderId="38" xfId="0" applyFont="true" applyBorder="true" applyAlignment="true" applyProtection="true">
      <alignment horizontal="right" vertical="center" textRotation="0" wrapText="false" indent="0" shrinkToFit="false"/>
      <protection locked="true" hidden="true"/>
    </xf>
    <xf numFmtId="167" fontId="0" fillId="3" borderId="11" xfId="0" applyFont="true" applyBorder="true" applyAlignment="true" applyProtection="true">
      <alignment horizontal="right" vertical="center" textRotation="0" wrapText="false" indent="0" shrinkToFit="false"/>
      <protection locked="false" hidden="true"/>
    </xf>
    <xf numFmtId="167" fontId="0" fillId="5" borderId="12" xfId="0" applyFont="true" applyBorder="true" applyAlignment="true" applyProtection="true">
      <alignment horizontal="right" vertical="center" textRotation="0" wrapText="false" indent="0" shrinkToFit="false"/>
      <protection locked="true" hidden="true"/>
    </xf>
    <xf numFmtId="167" fontId="0" fillId="5" borderId="34" xfId="0" applyFont="true" applyBorder="true" applyAlignment="true" applyProtection="true">
      <alignment horizontal="right" vertical="center" textRotation="0" wrapText="false" indent="0" shrinkToFit="false"/>
      <protection locked="true" hidden="true"/>
    </xf>
    <xf numFmtId="167" fontId="0" fillId="5" borderId="13" xfId="0" applyFont="true" applyBorder="true" applyAlignment="true" applyProtection="true">
      <alignment horizontal="right" vertical="center" textRotation="0" wrapText="false" indent="0" shrinkToFit="false"/>
      <protection locked="true" hidden="true"/>
    </xf>
    <xf numFmtId="167" fontId="0" fillId="5" borderId="11" xfId="0" applyFont="true" applyBorder="true" applyAlignment="true" applyProtection="true">
      <alignment horizontal="right" vertical="center" textRotation="0" wrapText="false" indent="0" shrinkToFit="false"/>
      <protection locked="true" hidden="true"/>
    </xf>
    <xf numFmtId="167" fontId="6" fillId="5" borderId="11" xfId="0" applyFont="true" applyBorder="true" applyAlignment="true" applyProtection="true">
      <alignment horizontal="right" vertical="center" textRotation="0" wrapText="false" indent="0" shrinkToFit="false"/>
      <protection locked="true" hidden="true"/>
    </xf>
    <xf numFmtId="166" fontId="0" fillId="5" borderId="11" xfId="15" applyFont="true" applyBorder="true" applyAlignment="true" applyProtection="true">
      <alignment horizontal="right" vertical="center" textRotation="0" wrapText="false" indent="0" shrinkToFit="false"/>
      <protection locked="true" hidden="true"/>
    </xf>
    <xf numFmtId="164" fontId="12" fillId="5" borderId="25" xfId="0" applyFont="true" applyBorder="true" applyAlignment="true" applyProtection="true">
      <alignment horizontal="left" vertical="center" textRotation="0" wrapText="false" indent="0" shrinkToFit="false"/>
      <protection locked="true" hidden="true"/>
    </xf>
    <xf numFmtId="167" fontId="13" fillId="9" borderId="39" xfId="0" applyFont="true" applyBorder="true" applyAlignment="true" applyProtection="true">
      <alignment horizontal="right" vertical="center" textRotation="0" wrapText="false" indent="0" shrinkToFit="false"/>
      <protection locked="true" hidden="true"/>
    </xf>
    <xf numFmtId="167" fontId="0" fillId="3" borderId="25" xfId="0" applyFont="true" applyBorder="true" applyAlignment="true" applyProtection="true">
      <alignment horizontal="right" vertical="center" textRotation="0" wrapText="false" indent="0" shrinkToFit="false"/>
      <protection locked="false" hidden="true"/>
    </xf>
    <xf numFmtId="167" fontId="0" fillId="5" borderId="14" xfId="0" applyFont="true" applyBorder="true" applyAlignment="true" applyProtection="true">
      <alignment horizontal="right" vertical="center" textRotation="0" wrapText="false" indent="0" shrinkToFit="false"/>
      <protection locked="true" hidden="true"/>
    </xf>
    <xf numFmtId="167" fontId="0" fillId="5" borderId="5" xfId="0" applyFont="true" applyBorder="true" applyAlignment="true" applyProtection="true">
      <alignment horizontal="right" vertical="center" textRotation="0" wrapText="false" indent="0" shrinkToFit="false"/>
      <protection locked="true" hidden="true"/>
    </xf>
    <xf numFmtId="167" fontId="0" fillId="5" borderId="6" xfId="0" applyFont="true" applyBorder="true" applyAlignment="true" applyProtection="true">
      <alignment horizontal="right" vertical="center" textRotation="0" wrapText="false" indent="0" shrinkToFit="false"/>
      <protection locked="true" hidden="true"/>
    </xf>
    <xf numFmtId="167" fontId="0" fillId="5" borderId="25" xfId="0" applyFont="true" applyBorder="true" applyAlignment="true" applyProtection="true">
      <alignment horizontal="right" vertical="center" textRotation="0" wrapText="false" indent="0" shrinkToFit="false"/>
      <protection locked="true" hidden="true"/>
    </xf>
    <xf numFmtId="167" fontId="6" fillId="5" borderId="25" xfId="0" applyFont="true" applyBorder="true" applyAlignment="true" applyProtection="true">
      <alignment horizontal="right" vertical="center" textRotation="0" wrapText="false" indent="0" shrinkToFit="false"/>
      <protection locked="true" hidden="true"/>
    </xf>
    <xf numFmtId="166" fontId="0" fillId="5" borderId="25" xfId="15" applyFont="true" applyBorder="true" applyAlignment="true" applyProtection="true">
      <alignment horizontal="right" vertical="center" textRotation="0" wrapText="false" indent="0" shrinkToFit="false"/>
      <protection locked="true" hidden="true"/>
    </xf>
    <xf numFmtId="167" fontId="13" fillId="9" borderId="39" xfId="0" applyFont="true" applyBorder="true" applyAlignment="false" applyProtection="true">
      <alignment horizontal="general" vertical="bottom" textRotation="0" wrapText="false" indent="0" shrinkToFit="false"/>
      <protection locked="true" hidden="true"/>
    </xf>
    <xf numFmtId="167" fontId="6" fillId="5" borderId="14" xfId="0" applyFont="true" applyBorder="true" applyAlignment="true" applyProtection="true">
      <alignment horizontal="right" vertical="center" textRotation="0" wrapText="false" indent="0" shrinkToFit="false"/>
      <protection locked="true" hidden="true"/>
    </xf>
    <xf numFmtId="167" fontId="6" fillId="5" borderId="5" xfId="0" applyFont="true" applyBorder="true" applyAlignment="true" applyProtection="true">
      <alignment horizontal="right" vertical="center" textRotation="0" wrapText="false" indent="0" shrinkToFit="false"/>
      <protection locked="true" hidden="true"/>
    </xf>
    <xf numFmtId="167" fontId="6" fillId="5" borderId="6" xfId="0" applyFont="true" applyBorder="true" applyAlignment="true" applyProtection="true">
      <alignment horizontal="right" vertical="center" textRotation="0" wrapText="false" indent="0" shrinkToFit="false"/>
      <protection locked="true" hidden="true"/>
    </xf>
    <xf numFmtId="167" fontId="0" fillId="5" borderId="39" xfId="0" applyFont="true" applyBorder="true" applyAlignment="true" applyProtection="true">
      <alignment horizontal="right" vertical="center" textRotation="0" wrapText="false" indent="0" shrinkToFit="false"/>
      <protection locked="true" hidden="true"/>
    </xf>
    <xf numFmtId="166" fontId="0" fillId="3" borderId="25" xfId="0" applyFont="true" applyBorder="true" applyAlignment="true" applyProtection="true">
      <alignment horizontal="right" vertical="center" textRotation="0" wrapText="false" indent="0" shrinkToFit="false"/>
      <protection locked="false" hidden="true"/>
    </xf>
    <xf numFmtId="166" fontId="0" fillId="5" borderId="25" xfId="0" applyFont="true" applyBorder="true" applyAlignment="true" applyProtection="true">
      <alignment horizontal="right" vertical="center" textRotation="0" wrapText="false" indent="0" shrinkToFit="false"/>
      <protection locked="true" hidden="true"/>
    </xf>
    <xf numFmtId="164" fontId="12" fillId="5" borderId="28" xfId="0" applyFont="true" applyBorder="true" applyAlignment="true" applyProtection="true">
      <alignment horizontal="left" vertical="center" textRotation="0" wrapText="false" indent="0" shrinkToFit="false"/>
      <protection locked="true" hidden="true"/>
    </xf>
    <xf numFmtId="167" fontId="13" fillId="9" borderId="40" xfId="0" applyFont="true" applyBorder="true" applyAlignment="true" applyProtection="true">
      <alignment horizontal="right" vertical="center" textRotation="0" wrapText="false" indent="0" shrinkToFit="false"/>
      <protection locked="true" hidden="true"/>
    </xf>
    <xf numFmtId="167" fontId="0" fillId="3" borderId="28" xfId="0" applyFont="true" applyBorder="true" applyAlignment="true" applyProtection="true">
      <alignment horizontal="right" vertical="center" textRotation="0" wrapText="false" indent="0" shrinkToFit="false"/>
      <protection locked="false" hidden="true"/>
    </xf>
    <xf numFmtId="167" fontId="0" fillId="5" borderId="17" xfId="0" applyFont="true" applyBorder="true" applyAlignment="true" applyProtection="true">
      <alignment horizontal="right" vertical="center" textRotation="0" wrapText="false" indent="0" shrinkToFit="false"/>
      <protection locked="true" hidden="true"/>
    </xf>
    <xf numFmtId="167" fontId="0" fillId="5" borderId="8" xfId="0" applyFont="true" applyBorder="true" applyAlignment="true" applyProtection="true">
      <alignment horizontal="right" vertical="center" textRotation="0" wrapText="false" indent="0" shrinkToFit="false"/>
      <protection locked="true" hidden="true"/>
    </xf>
    <xf numFmtId="167" fontId="0" fillId="5" borderId="9" xfId="0" applyFont="true" applyBorder="true" applyAlignment="true" applyProtection="true">
      <alignment horizontal="right" vertical="center" textRotation="0" wrapText="false" indent="0" shrinkToFit="false"/>
      <protection locked="true" hidden="true"/>
    </xf>
    <xf numFmtId="167" fontId="0" fillId="5" borderId="28" xfId="0" applyFont="true" applyBorder="true" applyAlignment="true" applyProtection="true">
      <alignment horizontal="right" vertical="center" textRotation="0" wrapText="false" indent="0" shrinkToFit="false"/>
      <protection locked="true" hidden="true"/>
    </xf>
    <xf numFmtId="167" fontId="6" fillId="5" borderId="28" xfId="0" applyFont="true" applyBorder="true" applyAlignment="true" applyProtection="true">
      <alignment horizontal="right" vertical="center" textRotation="0" wrapText="false" indent="0" shrinkToFit="false"/>
      <protection locked="true" hidden="true"/>
    </xf>
    <xf numFmtId="166" fontId="0" fillId="5" borderId="28" xfId="15" applyFont="true" applyBorder="true" applyAlignment="true" applyProtection="true">
      <alignment horizontal="right" vertical="center" textRotation="0" wrapText="false" indent="0" shrinkToFit="false"/>
      <protection locked="true" hidden="true"/>
    </xf>
    <xf numFmtId="166" fontId="13" fillId="10" borderId="41" xfId="0" applyFont="true" applyBorder="true" applyAlignment="true" applyProtection="true">
      <alignment horizontal="center" vertical="bottom" textRotation="0" wrapText="false" indent="0" shrinkToFit="false"/>
      <protection locked="true" hidden="true"/>
    </xf>
    <xf numFmtId="166" fontId="0" fillId="5" borderId="1" xfId="15" applyFont="true" applyBorder="true" applyAlignment="true" applyProtection="true">
      <alignment horizontal="right" vertical="center" textRotation="0" wrapText="false" indent="0" shrinkToFit="false"/>
      <protection locked="true" hidden="true"/>
    </xf>
    <xf numFmtId="164" fontId="5" fillId="12" borderId="1" xfId="0" applyFont="true" applyBorder="true" applyAlignment="true" applyProtection="true">
      <alignment horizontal="center" vertical="center" textRotation="0" wrapText="true" indent="0" shrinkToFit="false"/>
      <protection locked="true" hidden="true"/>
    </xf>
    <xf numFmtId="164" fontId="5" fillId="12" borderId="31" xfId="0" applyFont="true" applyBorder="true" applyAlignment="true" applyProtection="true">
      <alignment horizontal="center" vertical="center" textRotation="0" wrapText="true" indent="0" shrinkToFit="false"/>
      <protection locked="true" hidden="true"/>
    </xf>
    <xf numFmtId="164" fontId="5" fillId="12" borderId="32" xfId="0" applyFont="true" applyBorder="true" applyAlignment="true" applyProtection="true">
      <alignment horizontal="center" vertical="center" textRotation="0" wrapText="true" indent="0" shrinkToFit="false"/>
      <protection locked="true" hidden="true"/>
    </xf>
    <xf numFmtId="164" fontId="5" fillId="12" borderId="20" xfId="0" applyFont="true" applyBorder="true" applyAlignment="true" applyProtection="true">
      <alignment horizontal="center" vertical="center" textRotation="0" wrapText="true" indent="0" shrinkToFit="false"/>
      <protection locked="true" hidden="true"/>
    </xf>
    <xf numFmtId="164" fontId="5" fillId="12" borderId="42" xfId="0" applyFont="true" applyBorder="true" applyAlignment="true" applyProtection="true">
      <alignment horizontal="center" vertical="center" textRotation="0" wrapText="true" indent="0" shrinkToFit="false"/>
      <protection locked="true" hidden="true"/>
    </xf>
    <xf numFmtId="164" fontId="11" fillId="12" borderId="1" xfId="0" applyFont="true" applyBorder="true" applyAlignment="true" applyProtection="true">
      <alignment horizontal="center" vertical="center" textRotation="90" wrapText="false" indent="0" shrinkToFit="false"/>
      <protection locked="true" hidden="true"/>
    </xf>
    <xf numFmtId="164" fontId="12" fillId="12" borderId="11" xfId="0" applyFont="true" applyBorder="true" applyAlignment="true" applyProtection="true">
      <alignment horizontal="left" vertical="center" textRotation="0" wrapText="false" indent="0" shrinkToFit="false"/>
      <protection locked="true" hidden="true"/>
    </xf>
    <xf numFmtId="167" fontId="13" fillId="9" borderId="38" xfId="0" applyFont="true" applyBorder="true" applyAlignment="false" applyProtection="true">
      <alignment horizontal="general" vertical="bottom" textRotation="0" wrapText="false" indent="0" shrinkToFit="false"/>
      <protection locked="true" hidden="true"/>
    </xf>
    <xf numFmtId="167" fontId="0" fillId="3" borderId="33" xfId="0" applyFont="true" applyBorder="true" applyAlignment="true" applyProtection="true">
      <alignment horizontal="right" vertical="center" textRotation="0" wrapText="false" indent="0" shrinkToFit="false"/>
      <protection locked="false" hidden="true"/>
    </xf>
    <xf numFmtId="167" fontId="6" fillId="12" borderId="12" xfId="0" applyFont="true" applyBorder="true" applyAlignment="true" applyProtection="true">
      <alignment horizontal="right" vertical="center" textRotation="0" wrapText="false" indent="0" shrinkToFit="false"/>
      <protection locked="true" hidden="true"/>
    </xf>
    <xf numFmtId="167" fontId="6" fillId="12" borderId="34" xfId="0" applyFont="true" applyBorder="true" applyAlignment="true" applyProtection="true">
      <alignment horizontal="right" vertical="center" textRotation="0" wrapText="false" indent="0" shrinkToFit="false"/>
      <protection locked="true" hidden="true"/>
    </xf>
    <xf numFmtId="167" fontId="6" fillId="12" borderId="13" xfId="0" applyFont="true" applyBorder="true" applyAlignment="true" applyProtection="true">
      <alignment horizontal="right" vertical="center" textRotation="0" wrapText="false" indent="0" shrinkToFit="false"/>
      <protection locked="true" hidden="true"/>
    </xf>
    <xf numFmtId="167" fontId="6" fillId="12" borderId="11" xfId="0" applyFont="true" applyBorder="true" applyAlignment="true" applyProtection="true">
      <alignment horizontal="right" vertical="center" textRotation="0" wrapText="false" indent="0" shrinkToFit="false"/>
      <protection locked="true" hidden="true"/>
    </xf>
    <xf numFmtId="167" fontId="0" fillId="12" borderId="38" xfId="0" applyFont="true" applyBorder="true" applyAlignment="true" applyProtection="true">
      <alignment horizontal="right" vertical="center" textRotation="0" wrapText="false" indent="0" shrinkToFit="false"/>
      <protection locked="true" hidden="true"/>
    </xf>
    <xf numFmtId="166" fontId="0" fillId="3" borderId="11" xfId="0" applyFont="true" applyBorder="true" applyAlignment="true" applyProtection="true">
      <alignment horizontal="right" vertical="center" textRotation="0" wrapText="false" indent="0" shrinkToFit="false"/>
      <protection locked="false" hidden="true"/>
    </xf>
    <xf numFmtId="166" fontId="0" fillId="12" borderId="11" xfId="0" applyFont="true" applyBorder="true" applyAlignment="true" applyProtection="true">
      <alignment horizontal="right" vertical="center" textRotation="0" wrapText="false" indent="0" shrinkToFit="false"/>
      <protection locked="true" hidden="true"/>
    </xf>
    <xf numFmtId="164" fontId="12" fillId="12" borderId="25" xfId="0" applyFont="true" applyBorder="true" applyAlignment="true" applyProtection="true">
      <alignment horizontal="left" vertical="center" textRotation="0" wrapText="false" indent="0" shrinkToFit="false"/>
      <protection locked="true" hidden="true"/>
    </xf>
    <xf numFmtId="167" fontId="0" fillId="3" borderId="35" xfId="0" applyFont="true" applyBorder="true" applyAlignment="true" applyProtection="true">
      <alignment horizontal="right" vertical="center" textRotation="0" wrapText="false" indent="0" shrinkToFit="false"/>
      <protection locked="false" hidden="true"/>
    </xf>
    <xf numFmtId="167" fontId="6" fillId="12" borderId="14" xfId="0" applyFont="true" applyBorder="true" applyAlignment="true" applyProtection="true">
      <alignment horizontal="right" vertical="center" textRotation="0" wrapText="false" indent="0" shrinkToFit="false"/>
      <protection locked="true" hidden="true"/>
    </xf>
    <xf numFmtId="167" fontId="6" fillId="12" borderId="5" xfId="0" applyFont="true" applyBorder="true" applyAlignment="true" applyProtection="true">
      <alignment horizontal="right" vertical="center" textRotation="0" wrapText="false" indent="0" shrinkToFit="false"/>
      <protection locked="true" hidden="true"/>
    </xf>
    <xf numFmtId="167" fontId="6" fillId="12" borderId="6" xfId="0" applyFont="true" applyBorder="true" applyAlignment="true" applyProtection="true">
      <alignment horizontal="right" vertical="center" textRotation="0" wrapText="false" indent="0" shrinkToFit="false"/>
      <protection locked="true" hidden="true"/>
    </xf>
    <xf numFmtId="167" fontId="6" fillId="12" borderId="25" xfId="0" applyFont="true" applyBorder="true" applyAlignment="true" applyProtection="true">
      <alignment horizontal="right" vertical="center" textRotation="0" wrapText="false" indent="0" shrinkToFit="false"/>
      <protection locked="true" hidden="true"/>
    </xf>
    <xf numFmtId="167" fontId="0" fillId="12" borderId="39" xfId="0" applyFont="true" applyBorder="true" applyAlignment="true" applyProtection="true">
      <alignment horizontal="right" vertical="center" textRotation="0" wrapText="false" indent="0" shrinkToFit="false"/>
      <protection locked="true" hidden="true"/>
    </xf>
    <xf numFmtId="166" fontId="0" fillId="12" borderId="25" xfId="0" applyFont="true" applyBorder="true" applyAlignment="true" applyProtection="true">
      <alignment horizontal="right" vertical="center" textRotation="0" wrapText="false" indent="0" shrinkToFit="false"/>
      <protection locked="true" hidden="true"/>
    </xf>
    <xf numFmtId="164" fontId="12" fillId="12" borderId="28" xfId="0" applyFont="true" applyBorder="true" applyAlignment="true" applyProtection="true">
      <alignment horizontal="left" vertical="center" textRotation="0" wrapText="false" indent="0" shrinkToFit="false"/>
      <protection locked="true" hidden="true"/>
    </xf>
    <xf numFmtId="167" fontId="13" fillId="9" borderId="40" xfId="0" applyFont="true" applyBorder="true" applyAlignment="false" applyProtection="true">
      <alignment horizontal="general" vertical="bottom" textRotation="0" wrapText="false" indent="0" shrinkToFit="false"/>
      <protection locked="true" hidden="true"/>
    </xf>
    <xf numFmtId="167" fontId="0" fillId="3" borderId="36" xfId="0" applyFont="true" applyBorder="true" applyAlignment="true" applyProtection="true">
      <alignment horizontal="right" vertical="center" textRotation="0" wrapText="false" indent="0" shrinkToFit="false"/>
      <protection locked="false" hidden="true"/>
    </xf>
    <xf numFmtId="167" fontId="6" fillId="12" borderId="17" xfId="0" applyFont="true" applyBorder="true" applyAlignment="true" applyProtection="true">
      <alignment horizontal="right" vertical="center" textRotation="0" wrapText="false" indent="0" shrinkToFit="false"/>
      <protection locked="true" hidden="true"/>
    </xf>
    <xf numFmtId="167" fontId="6" fillId="12" borderId="8" xfId="0" applyFont="true" applyBorder="true" applyAlignment="true" applyProtection="true">
      <alignment horizontal="right" vertical="center" textRotation="0" wrapText="false" indent="0" shrinkToFit="false"/>
      <protection locked="true" hidden="true"/>
    </xf>
    <xf numFmtId="167" fontId="6" fillId="12" borderId="9" xfId="0" applyFont="true" applyBorder="true" applyAlignment="true" applyProtection="true">
      <alignment horizontal="right" vertical="center" textRotation="0" wrapText="false" indent="0" shrinkToFit="false"/>
      <protection locked="true" hidden="true"/>
    </xf>
    <xf numFmtId="167" fontId="6" fillId="12" borderId="28" xfId="0" applyFont="true" applyBorder="true" applyAlignment="true" applyProtection="true">
      <alignment horizontal="right" vertical="center" textRotation="0" wrapText="false" indent="0" shrinkToFit="false"/>
      <protection locked="true" hidden="true"/>
    </xf>
    <xf numFmtId="167" fontId="0" fillId="12" borderId="40" xfId="0" applyFont="true" applyBorder="true" applyAlignment="true" applyProtection="true">
      <alignment horizontal="right" vertical="center" textRotation="0" wrapText="false" indent="0" shrinkToFit="false"/>
      <protection locked="true" hidden="true"/>
    </xf>
    <xf numFmtId="166" fontId="0" fillId="3" borderId="28" xfId="0" applyFont="true" applyBorder="true" applyAlignment="true" applyProtection="true">
      <alignment horizontal="right" vertical="center" textRotation="0" wrapText="false" indent="0" shrinkToFit="false"/>
      <protection locked="false" hidden="true"/>
    </xf>
    <xf numFmtId="166" fontId="0" fillId="12" borderId="28" xfId="0" applyFont="true" applyBorder="true" applyAlignment="true" applyProtection="true">
      <alignment horizontal="right" vertical="center" textRotation="0" wrapText="false" indent="0" shrinkToFit="false"/>
      <protection locked="true" hidden="true"/>
    </xf>
    <xf numFmtId="166" fontId="0" fillId="12" borderId="3" xfId="15" applyFont="true" applyBorder="true" applyAlignment="true" applyProtection="true">
      <alignment horizontal="right" vertical="center" textRotation="0" wrapText="false" indent="0" shrinkToFit="false"/>
      <protection locked="true" hidden="true"/>
    </xf>
    <xf numFmtId="164" fontId="5" fillId="13" borderId="1" xfId="0" applyFont="true" applyBorder="true" applyAlignment="true" applyProtection="true">
      <alignment horizontal="center" vertical="center" textRotation="0" wrapText="true" indent="0" shrinkToFit="false"/>
      <protection locked="true" hidden="true"/>
    </xf>
    <xf numFmtId="164" fontId="5" fillId="13" borderId="31" xfId="0" applyFont="true" applyBorder="true" applyAlignment="true" applyProtection="true">
      <alignment horizontal="center" vertical="center" textRotation="0" wrapText="true" indent="0" shrinkToFit="false"/>
      <protection locked="true" hidden="true"/>
    </xf>
    <xf numFmtId="164" fontId="5" fillId="13" borderId="32" xfId="0" applyFont="true" applyBorder="true" applyAlignment="true" applyProtection="true">
      <alignment horizontal="center" vertical="center" textRotation="0" wrapText="true" indent="0" shrinkToFit="false"/>
      <protection locked="true" hidden="true"/>
    </xf>
    <xf numFmtId="164" fontId="5" fillId="13" borderId="20" xfId="0" applyFont="true" applyBorder="true" applyAlignment="true" applyProtection="true">
      <alignment horizontal="center" vertical="center" textRotation="0" wrapText="true" indent="0" shrinkToFit="false"/>
      <protection locked="true" hidden="true"/>
    </xf>
    <xf numFmtId="164" fontId="5" fillId="13" borderId="42" xfId="0" applyFont="true" applyBorder="true" applyAlignment="true" applyProtection="true">
      <alignment horizontal="center" vertical="center" textRotation="0" wrapText="true" indent="0" shrinkToFit="false"/>
      <protection locked="true" hidden="true"/>
    </xf>
    <xf numFmtId="164" fontId="11" fillId="13" borderId="31" xfId="0" applyFont="true" applyBorder="true" applyAlignment="true" applyProtection="true">
      <alignment horizontal="center" vertical="center" textRotation="90" wrapText="false" indent="0" shrinkToFit="false"/>
      <protection locked="true" hidden="true"/>
    </xf>
    <xf numFmtId="164" fontId="12" fillId="13" borderId="13" xfId="0" applyFont="true" applyBorder="true" applyAlignment="true" applyProtection="true">
      <alignment horizontal="left" vertical="center" textRotation="0" wrapText="false" indent="0" shrinkToFit="false"/>
      <protection locked="true" hidden="true"/>
    </xf>
    <xf numFmtId="167" fontId="13" fillId="9" borderId="43" xfId="0" applyFont="true" applyBorder="true" applyAlignment="false" applyProtection="true">
      <alignment horizontal="general" vertical="bottom" textRotation="0" wrapText="false" indent="0" shrinkToFit="false"/>
      <protection locked="true" hidden="true"/>
    </xf>
    <xf numFmtId="167" fontId="0" fillId="3" borderId="43" xfId="0" applyFont="true" applyBorder="true" applyAlignment="true" applyProtection="true">
      <alignment horizontal="right" vertical="center" textRotation="0" wrapText="false" indent="0" shrinkToFit="false"/>
      <protection locked="false" hidden="true"/>
    </xf>
    <xf numFmtId="167" fontId="6" fillId="13" borderId="44" xfId="0" applyFont="true" applyBorder="true" applyAlignment="true" applyProtection="true">
      <alignment horizontal="right" vertical="center" textRotation="0" wrapText="false" indent="0" shrinkToFit="false"/>
      <protection locked="true" hidden="true"/>
    </xf>
    <xf numFmtId="167" fontId="6" fillId="13" borderId="45" xfId="0" applyFont="true" applyBorder="true" applyAlignment="true" applyProtection="true">
      <alignment horizontal="right" vertical="center" textRotation="0" wrapText="false" indent="0" shrinkToFit="false"/>
      <protection locked="true" hidden="true"/>
    </xf>
    <xf numFmtId="167" fontId="6" fillId="13" borderId="23" xfId="0" applyFont="true" applyBorder="true" applyAlignment="true" applyProtection="true">
      <alignment horizontal="right" vertical="center" textRotation="0" wrapText="false" indent="0" shrinkToFit="false"/>
      <protection locked="true" hidden="true"/>
    </xf>
    <xf numFmtId="167" fontId="6" fillId="13" borderId="22" xfId="0" applyFont="true" applyBorder="true" applyAlignment="true" applyProtection="true">
      <alignment horizontal="right" vertical="center" textRotation="0" wrapText="false" indent="0" shrinkToFit="false"/>
      <protection locked="true" hidden="true"/>
    </xf>
    <xf numFmtId="167" fontId="0" fillId="13" borderId="43" xfId="0" applyFont="true" applyBorder="true" applyAlignment="true" applyProtection="true">
      <alignment horizontal="right" vertical="center" textRotation="0" wrapText="false" indent="0" shrinkToFit="false"/>
      <protection locked="true" hidden="true"/>
    </xf>
    <xf numFmtId="166" fontId="0" fillId="13" borderId="11" xfId="0" applyFont="true" applyBorder="true" applyAlignment="true" applyProtection="true">
      <alignment horizontal="right" vertical="center" textRotation="0" wrapText="false" indent="0" shrinkToFit="false"/>
      <protection locked="true" hidden="true"/>
    </xf>
    <xf numFmtId="164" fontId="12" fillId="13" borderId="6" xfId="0" applyFont="true" applyBorder="true" applyAlignment="true" applyProtection="true">
      <alignment horizontal="left" vertical="center" textRotation="0" wrapText="false" indent="0" shrinkToFit="false"/>
      <protection locked="true" hidden="true"/>
    </xf>
    <xf numFmtId="167" fontId="0" fillId="3" borderId="39" xfId="0" applyFont="true" applyBorder="true" applyAlignment="true" applyProtection="true">
      <alignment horizontal="right" vertical="center" textRotation="0" wrapText="false" indent="0" shrinkToFit="false"/>
      <protection locked="false" hidden="true"/>
    </xf>
    <xf numFmtId="167" fontId="6" fillId="13" borderId="14" xfId="0" applyFont="true" applyBorder="true" applyAlignment="true" applyProtection="true">
      <alignment horizontal="right" vertical="center" textRotation="0" wrapText="false" indent="0" shrinkToFit="false"/>
      <protection locked="true" hidden="true"/>
    </xf>
    <xf numFmtId="167" fontId="6" fillId="13" borderId="5" xfId="0" applyFont="true" applyBorder="true" applyAlignment="true" applyProtection="true">
      <alignment horizontal="right" vertical="center" textRotation="0" wrapText="false" indent="0" shrinkToFit="false"/>
      <protection locked="true" hidden="true"/>
    </xf>
    <xf numFmtId="167" fontId="6" fillId="13" borderId="6" xfId="0" applyFont="true" applyBorder="true" applyAlignment="true" applyProtection="true">
      <alignment horizontal="right" vertical="center" textRotation="0" wrapText="false" indent="0" shrinkToFit="false"/>
      <protection locked="true" hidden="true"/>
    </xf>
    <xf numFmtId="167" fontId="6" fillId="13" borderId="25" xfId="0" applyFont="true" applyBorder="true" applyAlignment="true" applyProtection="true">
      <alignment horizontal="right" vertical="center" textRotation="0" wrapText="false" indent="0" shrinkToFit="false"/>
      <protection locked="true" hidden="true"/>
    </xf>
    <xf numFmtId="167" fontId="0" fillId="13" borderId="39" xfId="0" applyFont="true" applyBorder="true" applyAlignment="true" applyProtection="true">
      <alignment horizontal="right" vertical="center" textRotation="0" wrapText="false" indent="0" shrinkToFit="false"/>
      <protection locked="true" hidden="true"/>
    </xf>
    <xf numFmtId="166" fontId="0" fillId="13" borderId="25" xfId="0" applyFont="true" applyBorder="true" applyAlignment="true" applyProtection="true">
      <alignment horizontal="right" vertical="center" textRotation="0" wrapText="false" indent="0" shrinkToFit="false"/>
      <protection locked="true" hidden="true"/>
    </xf>
    <xf numFmtId="164" fontId="12" fillId="13" borderId="9" xfId="0" applyFont="true" applyBorder="true" applyAlignment="true" applyProtection="true">
      <alignment horizontal="left" vertical="center" textRotation="0" wrapText="false" indent="0" shrinkToFit="false"/>
      <protection locked="true" hidden="true"/>
    </xf>
    <xf numFmtId="167" fontId="0" fillId="3" borderId="40" xfId="0" applyFont="true" applyBorder="true" applyAlignment="true" applyProtection="true">
      <alignment horizontal="right" vertical="center" textRotation="0" wrapText="false" indent="0" shrinkToFit="false"/>
      <protection locked="false" hidden="true"/>
    </xf>
    <xf numFmtId="167" fontId="6" fillId="13" borderId="17" xfId="0" applyFont="true" applyBorder="true" applyAlignment="true" applyProtection="true">
      <alignment horizontal="right" vertical="center" textRotation="0" wrapText="false" indent="0" shrinkToFit="false"/>
      <protection locked="true" hidden="true"/>
    </xf>
    <xf numFmtId="167" fontId="6" fillId="13" borderId="8" xfId="0" applyFont="true" applyBorder="true" applyAlignment="true" applyProtection="true">
      <alignment horizontal="right" vertical="center" textRotation="0" wrapText="false" indent="0" shrinkToFit="false"/>
      <protection locked="true" hidden="true"/>
    </xf>
    <xf numFmtId="167" fontId="6" fillId="13" borderId="9" xfId="0" applyFont="true" applyBorder="true" applyAlignment="true" applyProtection="true">
      <alignment horizontal="right" vertical="center" textRotation="0" wrapText="false" indent="0" shrinkToFit="false"/>
      <protection locked="true" hidden="true"/>
    </xf>
    <xf numFmtId="167" fontId="6" fillId="13" borderId="28" xfId="0" applyFont="true" applyBorder="true" applyAlignment="true" applyProtection="true">
      <alignment horizontal="right" vertical="center" textRotation="0" wrapText="false" indent="0" shrinkToFit="false"/>
      <protection locked="true" hidden="true"/>
    </xf>
    <xf numFmtId="167" fontId="0" fillId="13" borderId="40" xfId="0" applyFont="true" applyBorder="true" applyAlignment="true" applyProtection="true">
      <alignment horizontal="right" vertical="center" textRotation="0" wrapText="false" indent="0" shrinkToFit="false"/>
      <protection locked="true" hidden="true"/>
    </xf>
    <xf numFmtId="166" fontId="0" fillId="13" borderId="28" xfId="0" applyFont="true" applyBorder="true" applyAlignment="true" applyProtection="true">
      <alignment horizontal="right" vertical="center" textRotation="0" wrapText="false" indent="0" shrinkToFit="false"/>
      <protection locked="true" hidden="true"/>
    </xf>
    <xf numFmtId="166" fontId="0" fillId="13" borderId="1" xfId="15" applyFont="true" applyBorder="true" applyAlignment="true" applyProtection="true">
      <alignment horizontal="right" vertical="center" textRotation="0" wrapText="false" indent="0" shrinkToFit="false"/>
      <protection locked="true" hidden="true"/>
    </xf>
    <xf numFmtId="164" fontId="10" fillId="7" borderId="1" xfId="0" applyFont="true" applyBorder="true" applyAlignment="true" applyProtection="true">
      <alignment horizontal="center" vertical="center" textRotation="0" wrapText="false" indent="0" shrinkToFit="false"/>
      <protection locked="true" hidden="true"/>
    </xf>
    <xf numFmtId="164" fontId="6" fillId="0" borderId="0" xfId="0" applyFont="true" applyBorder="false" applyAlignment="false" applyProtection="true">
      <alignment horizontal="general" vertical="bottom" textRotation="0" wrapText="false" indent="0" shrinkToFit="false"/>
      <protection locked="true" hidden="true"/>
    </xf>
    <xf numFmtId="164" fontId="11" fillId="12" borderId="1" xfId="0" applyFont="true" applyBorder="true" applyAlignment="true" applyProtection="true">
      <alignment horizontal="center" vertical="center" textRotation="0" wrapText="false" indent="0" shrinkToFit="false"/>
      <protection locked="true" hidden="true"/>
    </xf>
    <xf numFmtId="164" fontId="11" fillId="4" borderId="1" xfId="0" applyFont="true" applyBorder="true" applyAlignment="true" applyProtection="true">
      <alignment horizontal="center" vertical="center" textRotation="0" wrapText="false" indent="0" shrinkToFit="false"/>
      <protection locked="true" hidden="true"/>
    </xf>
    <xf numFmtId="164" fontId="13" fillId="14" borderId="11" xfId="0" applyFont="true" applyBorder="true" applyAlignment="true" applyProtection="true">
      <alignment horizontal="left" vertical="center" textRotation="0" wrapText="false" indent="0" shrinkToFit="false"/>
      <protection locked="false" hidden="true"/>
    </xf>
    <xf numFmtId="164" fontId="11" fillId="12" borderId="30" xfId="0" applyFont="true" applyBorder="true" applyAlignment="true" applyProtection="true">
      <alignment horizontal="center" vertical="center" textRotation="90" wrapText="false" indent="0" shrinkToFit="false"/>
      <protection locked="true" hidden="true"/>
    </xf>
    <xf numFmtId="164" fontId="6" fillId="14" borderId="11" xfId="0" applyFont="true" applyBorder="true" applyAlignment="true" applyProtection="true">
      <alignment horizontal="left" vertical="center" textRotation="0" wrapText="false" indent="0" shrinkToFit="false"/>
      <protection locked="false" hidden="true"/>
    </xf>
    <xf numFmtId="164" fontId="6" fillId="14" borderId="11" xfId="0" applyFont="true" applyBorder="true" applyAlignment="true" applyProtection="true">
      <alignment horizontal="general" vertical="center" textRotation="0" wrapText="false" indent="0" shrinkToFit="false"/>
      <protection locked="false" hidden="true"/>
    </xf>
    <xf numFmtId="164" fontId="13" fillId="14" borderId="25" xfId="0" applyFont="true" applyBorder="true" applyAlignment="true" applyProtection="true">
      <alignment horizontal="left" vertical="center" textRotation="0" wrapText="false" indent="0" shrinkToFit="false"/>
      <protection locked="false" hidden="true"/>
    </xf>
    <xf numFmtId="164" fontId="6" fillId="14" borderId="25" xfId="0" applyFont="true" applyBorder="true" applyAlignment="true" applyProtection="true">
      <alignment horizontal="left" vertical="center" textRotation="0" wrapText="false" indent="0" shrinkToFit="false"/>
      <protection locked="false" hidden="true"/>
    </xf>
    <xf numFmtId="164" fontId="6" fillId="14" borderId="25" xfId="0" applyFont="true" applyBorder="true" applyAlignment="true" applyProtection="true">
      <alignment horizontal="general" vertical="center" textRotation="0" wrapText="false" indent="0" shrinkToFit="false"/>
      <protection locked="false" hidden="true"/>
    </xf>
    <xf numFmtId="164" fontId="13" fillId="14" borderId="28" xfId="0" applyFont="true" applyBorder="true" applyAlignment="true" applyProtection="true">
      <alignment horizontal="left" vertical="center" textRotation="0" wrapText="false" indent="0" shrinkToFit="false"/>
      <protection locked="false" hidden="true"/>
    </xf>
    <xf numFmtId="164" fontId="14" fillId="5" borderId="1" xfId="0" applyFont="true" applyBorder="true" applyAlignment="true" applyProtection="true">
      <alignment horizontal="center" vertical="center" textRotation="0" wrapText="false" indent="0" shrinkToFit="false"/>
      <protection locked="true" hidden="true"/>
    </xf>
    <xf numFmtId="164" fontId="11" fillId="5" borderId="30" xfId="0" applyFont="true" applyBorder="true" applyAlignment="true" applyProtection="true">
      <alignment horizontal="center" vertical="center" textRotation="90" wrapText="true" indent="0" shrinkToFit="false"/>
      <protection locked="true" hidden="true"/>
    </xf>
    <xf numFmtId="164" fontId="6" fillId="14" borderId="28" xfId="0" applyFont="true" applyBorder="true" applyAlignment="true" applyProtection="true">
      <alignment horizontal="general" vertical="center" textRotation="0" wrapText="false" indent="0" shrinkToFit="false"/>
      <protection locked="false" hidden="true"/>
    </xf>
    <xf numFmtId="164" fontId="6" fillId="14" borderId="28" xfId="0" applyFont="true" applyBorder="true" applyAlignment="true" applyProtection="true">
      <alignment horizontal="left" vertical="center" textRotation="0" wrapText="false" indent="0" shrinkToFit="false"/>
      <protection locked="false" hidden="true"/>
    </xf>
    <xf numFmtId="164" fontId="15" fillId="8" borderId="1" xfId="0" applyFont="true" applyBorder="true" applyAlignment="true" applyProtection="true">
      <alignment horizontal="center" vertical="center" textRotation="0" wrapText="false" indent="0" shrinkToFit="false"/>
      <protection locked="true" hidden="true"/>
    </xf>
    <xf numFmtId="164" fontId="16" fillId="0" borderId="1" xfId="0" applyFont="true" applyBorder="true" applyAlignment="true" applyProtection="true">
      <alignment horizontal="center" vertical="center" textRotation="0" wrapText="false" indent="0" shrinkToFit="false"/>
      <protection locked="true" hidden="true"/>
    </xf>
    <xf numFmtId="164" fontId="16" fillId="0" borderId="30" xfId="0" applyFont="true" applyBorder="true" applyAlignment="true" applyProtection="true">
      <alignment horizontal="center" vertical="center" textRotation="0" wrapText="false" indent="0" shrinkToFit="false"/>
      <protection locked="true" hidden="true"/>
    </xf>
    <xf numFmtId="164" fontId="17" fillId="0" borderId="37" xfId="0" applyFont="true" applyBorder="true" applyAlignment="true" applyProtection="true">
      <alignment horizontal="left" vertical="center" textRotation="0" wrapText="true" indent="0" shrinkToFit="false"/>
      <protection locked="true" hidden="true"/>
    </xf>
    <xf numFmtId="164" fontId="6" fillId="0" borderId="11" xfId="0" applyFont="true" applyBorder="true" applyAlignment="true" applyProtection="true">
      <alignment horizontal="center" vertical="center" textRotation="0" wrapText="false" indent="0" shrinkToFit="false"/>
      <protection locked="true" hidden="true"/>
    </xf>
    <xf numFmtId="164" fontId="6" fillId="0" borderId="24" xfId="0" applyFont="true" applyBorder="true" applyAlignment="true" applyProtection="true">
      <alignment horizontal="center" vertical="center" textRotation="0" wrapText="false" indent="0" shrinkToFit="false"/>
      <protection locked="true" hidden="true"/>
    </xf>
    <xf numFmtId="164" fontId="0" fillId="0" borderId="1" xfId="0" applyFont="true" applyBorder="true" applyAlignment="true" applyProtection="true">
      <alignment horizontal="center" vertical="bottom" textRotation="0" wrapText="false" indent="0" shrinkToFit="false"/>
      <protection locked="true" hidden="true"/>
    </xf>
    <xf numFmtId="164" fontId="0" fillId="0" borderId="30" xfId="0" applyFont="true" applyBorder="true" applyAlignment="true" applyProtection="true">
      <alignment horizontal="center" vertical="bottom" textRotation="0" wrapText="false" indent="0" shrinkToFit="false"/>
      <protection locked="true" hidden="true"/>
    </xf>
    <xf numFmtId="164" fontId="6" fillId="0" borderId="1" xfId="0" applyFont="true" applyBorder="true" applyAlignment="true" applyProtection="true">
      <alignment horizontal="center" vertical="center" textRotation="0" wrapText="false" indent="0" shrinkToFit="false"/>
      <protection locked="true" hidden="true"/>
    </xf>
    <xf numFmtId="164" fontId="6" fillId="0" borderId="14" xfId="0" applyFont="true" applyBorder="true" applyAlignment="true" applyProtection="true">
      <alignment horizontal="center" vertical="center" textRotation="0" wrapText="true" indent="0" shrinkToFit="false"/>
      <protection locked="true" hidden="true"/>
    </xf>
    <xf numFmtId="164" fontId="6" fillId="0" borderId="5" xfId="0" applyFont="true" applyBorder="true" applyAlignment="true" applyProtection="true">
      <alignment horizontal="center" vertical="center" textRotation="0" wrapText="true" indent="0" shrinkToFit="false"/>
      <protection locked="true" hidden="true"/>
    </xf>
    <xf numFmtId="164" fontId="6" fillId="11" borderId="5" xfId="0" applyFont="true" applyBorder="true" applyAlignment="true" applyProtection="true">
      <alignment horizontal="center" vertical="center" textRotation="0" wrapText="true" indent="0" shrinkToFit="false"/>
      <protection locked="true" hidden="true"/>
    </xf>
    <xf numFmtId="164" fontId="6" fillId="11" borderId="6" xfId="0" applyFont="true" applyBorder="true" applyAlignment="true" applyProtection="true">
      <alignment horizontal="center" vertical="center" textRotation="0" wrapText="true" indent="0" shrinkToFit="false"/>
      <protection locked="true" hidden="true"/>
    </xf>
    <xf numFmtId="164" fontId="6" fillId="0" borderId="25" xfId="0" applyFont="true" applyBorder="true" applyAlignment="true" applyProtection="true">
      <alignment horizontal="center" vertical="center" textRotation="0" wrapText="true" indent="0" shrinkToFit="false"/>
      <protection locked="true" hidden="true"/>
    </xf>
    <xf numFmtId="164" fontId="6" fillId="0" borderId="6" xfId="0" applyFont="true" applyBorder="true" applyAlignment="true" applyProtection="true">
      <alignment horizontal="center" vertical="center" textRotation="0" wrapText="true" indent="0" shrinkToFit="false"/>
      <protection locked="true" hidden="true"/>
    </xf>
    <xf numFmtId="164" fontId="6" fillId="0" borderId="31" xfId="0" applyFont="true" applyBorder="true" applyAlignment="true" applyProtection="true">
      <alignment horizontal="center" vertical="center" textRotation="0" wrapText="true" indent="0" shrinkToFit="false"/>
      <protection locked="true" hidden="true"/>
    </xf>
    <xf numFmtId="164" fontId="6" fillId="0" borderId="32" xfId="0" applyFont="true" applyBorder="true" applyAlignment="true" applyProtection="true">
      <alignment horizontal="center" vertical="center" textRotation="0" wrapText="true" indent="0" shrinkToFit="false"/>
      <protection locked="true" hidden="true"/>
    </xf>
    <xf numFmtId="164" fontId="6" fillId="0" borderId="26" xfId="0" applyFont="true" applyBorder="true" applyAlignment="true" applyProtection="true">
      <alignment horizontal="center" vertical="center" textRotation="0" wrapText="true" indent="0" shrinkToFit="false"/>
      <protection locked="true" hidden="true"/>
    </xf>
    <xf numFmtId="164" fontId="6" fillId="0" borderId="46" xfId="0" applyFont="true" applyBorder="true" applyAlignment="true" applyProtection="true">
      <alignment horizontal="center" vertical="center" textRotation="0" wrapText="true" indent="0" shrinkToFit="false"/>
      <protection locked="true" hidden="true"/>
    </xf>
    <xf numFmtId="164" fontId="17" fillId="0" borderId="41" xfId="0" applyFont="true" applyBorder="true" applyAlignment="true" applyProtection="true">
      <alignment horizontal="left" vertical="center" textRotation="0" wrapText="true" indent="0" shrinkToFit="false"/>
      <protection locked="true" hidden="true"/>
    </xf>
    <xf numFmtId="164" fontId="6" fillId="0" borderId="47" xfId="0" applyFont="true" applyBorder="true" applyAlignment="true" applyProtection="true">
      <alignment horizontal="center" vertical="center" textRotation="0" wrapText="true" indent="0" shrinkToFit="false"/>
      <protection locked="true" hidden="true"/>
    </xf>
    <xf numFmtId="164" fontId="6" fillId="0" borderId="48" xfId="0" applyFont="true" applyBorder="true" applyAlignment="true" applyProtection="true">
      <alignment horizontal="center" vertical="center" textRotation="0" wrapText="true" indent="0" shrinkToFit="false"/>
      <protection locked="true" hidden="true"/>
    </xf>
    <xf numFmtId="164" fontId="17" fillId="0" borderId="0" xfId="0" applyFont="true" applyBorder="true" applyAlignment="true" applyProtection="true">
      <alignment horizontal="general" vertical="center" textRotation="0" wrapText="true" indent="0" shrinkToFit="false"/>
      <protection locked="true" hidden="true"/>
    </xf>
    <xf numFmtId="164" fontId="6" fillId="0" borderId="0" xfId="0" applyFont="true" applyBorder="true" applyAlignment="true" applyProtection="true">
      <alignment horizontal="general" vertical="bottom" textRotation="0" wrapText="false" indent="0" shrinkToFit="false"/>
      <protection locked="true" hidden="true"/>
    </xf>
    <xf numFmtId="167" fontId="6" fillId="0" borderId="49" xfId="0" applyFont="true" applyBorder="true" applyAlignment="true" applyProtection="true">
      <alignment horizontal="left" vertical="center" textRotation="0" wrapText="false" indent="0" shrinkToFit="false"/>
      <protection locked="true" hidden="true"/>
    </xf>
    <xf numFmtId="167" fontId="6" fillId="0" borderId="50" xfId="0" applyFont="true" applyBorder="true" applyAlignment="true" applyProtection="true">
      <alignment horizontal="left" vertical="center" textRotation="0" wrapText="false" indent="0" shrinkToFit="false"/>
      <protection locked="true" hidden="true"/>
    </xf>
    <xf numFmtId="167" fontId="6" fillId="11" borderId="50" xfId="0" applyFont="true" applyBorder="true" applyAlignment="true" applyProtection="true">
      <alignment horizontal="left" vertical="center" textRotation="0" wrapText="false" indent="0" shrinkToFit="false"/>
      <protection locked="true" hidden="true"/>
    </xf>
    <xf numFmtId="167" fontId="6" fillId="11" borderId="51" xfId="0" applyFont="true" applyBorder="true" applyAlignment="true" applyProtection="true">
      <alignment horizontal="left" vertical="center" textRotation="0" wrapText="false" indent="0" shrinkToFit="false"/>
      <protection locked="true" hidden="true"/>
    </xf>
    <xf numFmtId="167" fontId="6" fillId="0" borderId="46" xfId="0" applyFont="true" applyBorder="true" applyAlignment="true" applyProtection="true">
      <alignment horizontal="left" vertical="center" textRotation="0" wrapText="false" indent="0" shrinkToFit="false"/>
      <protection locked="true" hidden="true"/>
    </xf>
    <xf numFmtId="167" fontId="6" fillId="0" borderId="52" xfId="0" applyFont="true" applyBorder="true" applyAlignment="true" applyProtection="true">
      <alignment horizontal="left" vertical="center" textRotation="0" wrapText="false" indent="0" shrinkToFit="false"/>
      <protection locked="true" hidden="true"/>
    </xf>
    <xf numFmtId="167" fontId="6" fillId="0" borderId="53" xfId="0" applyFont="true" applyBorder="true" applyAlignment="true" applyProtection="true">
      <alignment horizontal="left" vertical="center" textRotation="0" wrapText="false" indent="0" shrinkToFit="false"/>
      <protection locked="true" hidden="true"/>
    </xf>
    <xf numFmtId="167" fontId="6" fillId="0" borderId="47" xfId="0" applyFont="true" applyBorder="true" applyAlignment="true" applyProtection="true">
      <alignment horizontal="left" vertical="center" textRotation="0" wrapText="false" indent="0" shrinkToFit="false"/>
      <protection locked="true" hidden="true"/>
    </xf>
    <xf numFmtId="167" fontId="6" fillId="0" borderId="48" xfId="0" applyFont="true" applyBorder="true" applyAlignment="true" applyProtection="true">
      <alignment horizontal="left" vertical="center" textRotation="0" wrapText="false" indent="0" shrinkToFit="false"/>
      <protection locked="true" hidden="true"/>
    </xf>
    <xf numFmtId="167" fontId="6" fillId="0" borderId="54" xfId="0" applyFont="true" applyBorder="true" applyAlignment="true" applyProtection="true">
      <alignment horizontal="left" vertical="center" textRotation="0" wrapText="false" indent="0" shrinkToFit="false"/>
      <protection locked="true" hidden="true"/>
    </xf>
    <xf numFmtId="167" fontId="6" fillId="0" borderId="2" xfId="0" applyFont="true" applyBorder="true" applyAlignment="true" applyProtection="true">
      <alignment horizontal="left" vertical="center" textRotation="0" wrapText="false" indent="0" shrinkToFit="false"/>
      <protection locked="true" hidden="true"/>
    </xf>
    <xf numFmtId="164" fontId="6" fillId="0" borderId="0" xfId="0" applyFont="true" applyBorder="true" applyAlignment="true" applyProtection="true">
      <alignment horizontal="center" vertical="center" textRotation="0" wrapText="false" indent="0" shrinkToFit="false"/>
      <protection locked="true" hidden="true"/>
    </xf>
    <xf numFmtId="167" fontId="6" fillId="0" borderId="18" xfId="0" applyFont="true" applyBorder="true" applyAlignment="true" applyProtection="true">
      <alignment horizontal="left" vertical="center" textRotation="0" wrapText="false" indent="0" shrinkToFit="false"/>
      <protection locked="true" hidden="true"/>
    </xf>
    <xf numFmtId="167" fontId="6" fillId="0" borderId="55" xfId="0" applyFont="true" applyBorder="true" applyAlignment="true" applyProtection="true">
      <alignment horizontal="left" vertical="center" textRotation="0" wrapText="false" indent="0" shrinkToFit="false"/>
      <protection locked="true" hidden="true"/>
    </xf>
    <xf numFmtId="167" fontId="6" fillId="0" borderId="56" xfId="0" applyFont="true" applyBorder="true" applyAlignment="true" applyProtection="true">
      <alignment horizontal="left" vertical="center" textRotation="0" wrapText="false" indent="0" shrinkToFit="false"/>
      <protection locked="true" hidden="true"/>
    </xf>
    <xf numFmtId="167" fontId="6" fillId="11" borderId="56" xfId="0" applyFont="true" applyBorder="true" applyAlignment="true" applyProtection="true">
      <alignment horizontal="left" vertical="center" textRotation="0" wrapText="false" indent="0" shrinkToFit="false"/>
      <protection locked="true" hidden="true"/>
    </xf>
    <xf numFmtId="167" fontId="6" fillId="11" borderId="57" xfId="0" applyFont="true" applyBorder="true" applyAlignment="true" applyProtection="true">
      <alignment horizontal="left" vertical="center" textRotation="0" wrapText="false" indent="0" shrinkToFit="false"/>
      <protection locked="true" hidden="true"/>
    </xf>
    <xf numFmtId="167" fontId="6" fillId="0" borderId="58" xfId="0" applyFont="true" applyBorder="true" applyAlignment="true" applyProtection="true">
      <alignment horizontal="left" vertical="center" textRotation="0" wrapText="false" indent="0" shrinkToFit="false"/>
      <protection locked="true" hidden="true"/>
    </xf>
    <xf numFmtId="167" fontId="6" fillId="0" borderId="26" xfId="0" applyFont="true" applyBorder="true" applyAlignment="true" applyProtection="true">
      <alignment horizontal="left" vertical="center" textRotation="0" wrapText="false" indent="0" shrinkToFit="false"/>
      <protection locked="true" hidden="true"/>
    </xf>
    <xf numFmtId="167" fontId="6" fillId="0" borderId="0" xfId="0" applyFont="true" applyBorder="true" applyAlignment="true" applyProtection="true">
      <alignment horizontal="left" vertical="center" textRotation="0" wrapText="false" indent="0" shrinkToFit="false"/>
      <protection locked="true" hidden="true"/>
    </xf>
    <xf numFmtId="167" fontId="6" fillId="0" borderId="59" xfId="0" applyFont="true" applyBorder="true" applyAlignment="true" applyProtection="true">
      <alignment horizontal="left" vertical="center" textRotation="0" wrapText="false" indent="0" shrinkToFit="false"/>
      <protection locked="true" hidden="true"/>
    </xf>
    <xf numFmtId="167" fontId="6" fillId="0" borderId="19" xfId="0" applyFont="true" applyBorder="true" applyAlignment="true" applyProtection="true">
      <alignment horizontal="left" vertical="center" textRotation="0" wrapText="false" indent="0" shrinkToFit="false"/>
      <protection locked="true" hidden="true"/>
    </xf>
    <xf numFmtId="167" fontId="6" fillId="0" borderId="3" xfId="0" applyFont="true" applyBorder="true" applyAlignment="true" applyProtection="true">
      <alignment horizontal="left" vertical="center" textRotation="0" wrapText="false" indent="0" shrinkToFit="false"/>
      <protection locked="true" hidden="true"/>
    </xf>
    <xf numFmtId="164" fontId="18" fillId="4" borderId="1" xfId="0" applyFont="true" applyBorder="true" applyAlignment="true" applyProtection="true">
      <alignment horizontal="center" vertical="center" textRotation="90" wrapText="false" indent="0" shrinkToFit="false"/>
      <protection locked="true" hidden="true"/>
    </xf>
    <xf numFmtId="164" fontId="6" fillId="4" borderId="11" xfId="0" applyFont="true" applyBorder="true" applyAlignment="true" applyProtection="true">
      <alignment horizontal="general" vertical="center" textRotation="0" wrapText="false" indent="0" shrinkToFit="false"/>
      <protection locked="true" hidden="true"/>
    </xf>
    <xf numFmtId="167" fontId="6" fillId="4" borderId="11" xfId="0" applyFont="true" applyBorder="true" applyAlignment="true" applyProtection="true">
      <alignment horizontal="left" vertical="center" textRotation="0" wrapText="false" indent="0" shrinkToFit="false"/>
      <protection locked="true" hidden="true"/>
    </xf>
    <xf numFmtId="167" fontId="6" fillId="15" borderId="12" xfId="0" applyFont="true" applyBorder="true" applyAlignment="true" applyProtection="true">
      <alignment horizontal="left" vertical="center" textRotation="0" wrapText="false" indent="0" shrinkToFit="false"/>
      <protection locked="true" hidden="true"/>
    </xf>
    <xf numFmtId="167" fontId="6" fillId="15" borderId="34" xfId="0" applyFont="true" applyBorder="true" applyAlignment="true" applyProtection="true">
      <alignment horizontal="left" vertical="center" textRotation="0" wrapText="false" indent="0" shrinkToFit="false"/>
      <protection locked="true" hidden="true"/>
    </xf>
    <xf numFmtId="167" fontId="6" fillId="4" borderId="34" xfId="0" applyFont="true" applyBorder="true" applyAlignment="true" applyProtection="true">
      <alignment horizontal="left" vertical="center" textRotation="0" wrapText="false" indent="0" shrinkToFit="false"/>
      <protection locked="true" hidden="true"/>
    </xf>
    <xf numFmtId="167" fontId="6" fillId="4" borderId="13" xfId="0" applyFont="true" applyBorder="true" applyAlignment="true" applyProtection="true">
      <alignment horizontal="left" vertical="center" textRotation="0" wrapText="false" indent="0" shrinkToFit="false"/>
      <protection locked="true" hidden="true"/>
    </xf>
    <xf numFmtId="167" fontId="6" fillId="4" borderId="12" xfId="0" applyFont="true" applyBorder="true" applyAlignment="true" applyProtection="true">
      <alignment horizontal="left" vertical="center" textRotation="0" wrapText="false" indent="0" shrinkToFit="false"/>
      <protection locked="true" hidden="true"/>
    </xf>
    <xf numFmtId="167" fontId="6" fillId="4" borderId="33" xfId="0" applyFont="true" applyBorder="true" applyAlignment="true" applyProtection="true">
      <alignment horizontal="left" vertical="center" textRotation="0" wrapText="false" indent="0" shrinkToFit="false"/>
      <protection locked="true" hidden="true"/>
    </xf>
    <xf numFmtId="167" fontId="6" fillId="15" borderId="13" xfId="0" applyFont="true" applyBorder="true" applyAlignment="true" applyProtection="true">
      <alignment horizontal="left" vertical="center" textRotation="0" wrapText="false" indent="0" shrinkToFit="false"/>
      <protection locked="true" hidden="true"/>
    </xf>
    <xf numFmtId="164" fontId="6" fillId="4" borderId="25" xfId="0" applyFont="true" applyBorder="true" applyAlignment="true" applyProtection="true">
      <alignment horizontal="general" vertical="center" textRotation="0" wrapText="false" indent="0" shrinkToFit="false"/>
      <protection locked="true" hidden="true"/>
    </xf>
    <xf numFmtId="167" fontId="6" fillId="4" borderId="25" xfId="0" applyFont="true" applyBorder="true" applyAlignment="true" applyProtection="true">
      <alignment horizontal="left" vertical="center" textRotation="0" wrapText="false" indent="0" shrinkToFit="false"/>
      <protection locked="true" hidden="true"/>
    </xf>
    <xf numFmtId="167" fontId="6" fillId="15" borderId="14" xfId="0" applyFont="true" applyBorder="true" applyAlignment="true" applyProtection="true">
      <alignment horizontal="left" vertical="center" textRotation="0" wrapText="false" indent="0" shrinkToFit="false"/>
      <protection locked="true" hidden="true"/>
    </xf>
    <xf numFmtId="167" fontId="6" fillId="15" borderId="5" xfId="0" applyFont="true" applyBorder="true" applyAlignment="true" applyProtection="true">
      <alignment horizontal="left" vertical="center" textRotation="0" wrapText="false" indent="0" shrinkToFit="false"/>
      <protection locked="true" hidden="true"/>
    </xf>
    <xf numFmtId="167" fontId="6" fillId="4" borderId="5" xfId="0" applyFont="true" applyBorder="true" applyAlignment="true" applyProtection="true">
      <alignment horizontal="left" vertical="center" textRotation="0" wrapText="false" indent="0" shrinkToFit="false"/>
      <protection locked="true" hidden="true"/>
    </xf>
    <xf numFmtId="167" fontId="6" fillId="4" borderId="6" xfId="0" applyFont="true" applyBorder="true" applyAlignment="true" applyProtection="true">
      <alignment horizontal="left" vertical="center" textRotation="0" wrapText="false" indent="0" shrinkToFit="false"/>
      <protection locked="true" hidden="true"/>
    </xf>
    <xf numFmtId="167" fontId="6" fillId="4" borderId="14" xfId="0" applyFont="true" applyBorder="true" applyAlignment="true" applyProtection="true">
      <alignment horizontal="left" vertical="center" textRotation="0" wrapText="false" indent="0" shrinkToFit="false"/>
      <protection locked="true" hidden="true"/>
    </xf>
    <xf numFmtId="167" fontId="6" fillId="4" borderId="35" xfId="0" applyFont="true" applyBorder="true" applyAlignment="true" applyProtection="true">
      <alignment horizontal="left" vertical="center" textRotation="0" wrapText="false" indent="0" shrinkToFit="false"/>
      <protection locked="true" hidden="true"/>
    </xf>
    <xf numFmtId="167" fontId="6" fillId="15" borderId="35" xfId="0" applyFont="true" applyBorder="true" applyAlignment="true" applyProtection="true">
      <alignment horizontal="left" vertical="center" textRotation="0" wrapText="false" indent="0" shrinkToFit="false"/>
      <protection locked="true" hidden="true"/>
    </xf>
    <xf numFmtId="167" fontId="6" fillId="15" borderId="39" xfId="0" applyFont="true" applyBorder="true" applyAlignment="true" applyProtection="true">
      <alignment horizontal="left" vertical="center" textRotation="0" wrapText="false" indent="0" shrinkToFit="false"/>
      <protection locked="true" hidden="true"/>
    </xf>
    <xf numFmtId="167" fontId="6" fillId="4" borderId="39" xfId="0" applyFont="true" applyBorder="true" applyAlignment="true" applyProtection="true">
      <alignment horizontal="left" vertical="center" textRotation="0" wrapText="false" indent="0" shrinkToFit="false"/>
      <protection locked="true" hidden="true"/>
    </xf>
    <xf numFmtId="167" fontId="6" fillId="15" borderId="6" xfId="0" applyFont="true" applyBorder="true" applyAlignment="true" applyProtection="true">
      <alignment horizontal="left" vertical="center" textRotation="0" wrapText="false" indent="0" shrinkToFit="false"/>
      <protection locked="true" hidden="true"/>
    </xf>
    <xf numFmtId="164" fontId="6" fillId="4" borderId="28" xfId="0" applyFont="true" applyBorder="true" applyAlignment="true" applyProtection="true">
      <alignment horizontal="general" vertical="center" textRotation="0" wrapText="false" indent="0" shrinkToFit="false"/>
      <protection locked="true" hidden="true"/>
    </xf>
    <xf numFmtId="167" fontId="6" fillId="4" borderId="28" xfId="0" applyFont="true" applyBorder="true" applyAlignment="true" applyProtection="true">
      <alignment horizontal="left" vertical="center" textRotation="0" wrapText="false" indent="0" shrinkToFit="false"/>
      <protection locked="true" hidden="true"/>
    </xf>
    <xf numFmtId="167" fontId="6" fillId="4" borderId="17" xfId="0" applyFont="true" applyBorder="true" applyAlignment="true" applyProtection="true">
      <alignment horizontal="left" vertical="center" textRotation="0" wrapText="false" indent="0" shrinkToFit="false"/>
      <protection locked="true" hidden="true"/>
    </xf>
    <xf numFmtId="167" fontId="6" fillId="4" borderId="8" xfId="0" applyFont="true" applyBorder="true" applyAlignment="true" applyProtection="true">
      <alignment horizontal="left" vertical="center" textRotation="0" wrapText="false" indent="0" shrinkToFit="false"/>
      <protection locked="true" hidden="true"/>
    </xf>
    <xf numFmtId="167" fontId="6" fillId="4" borderId="9" xfId="0" applyFont="true" applyBorder="true" applyAlignment="true" applyProtection="true">
      <alignment horizontal="left" vertical="center" textRotation="0" wrapText="false" indent="0" shrinkToFit="false"/>
      <protection locked="true" hidden="true"/>
    </xf>
    <xf numFmtId="167" fontId="6" fillId="4" borderId="40" xfId="0" applyFont="true" applyBorder="true" applyAlignment="true" applyProtection="true">
      <alignment horizontal="left" vertical="center" textRotation="0" wrapText="false" indent="0" shrinkToFit="false"/>
      <protection locked="true" hidden="true"/>
    </xf>
    <xf numFmtId="167" fontId="6" fillId="15" borderId="8" xfId="0" applyFont="true" applyBorder="true" applyAlignment="true" applyProtection="true">
      <alignment horizontal="left" vertical="center" textRotation="0" wrapText="false" indent="0" shrinkToFit="false"/>
      <protection locked="true" hidden="true"/>
    </xf>
    <xf numFmtId="164" fontId="18" fillId="5" borderId="1" xfId="0" applyFont="true" applyBorder="true" applyAlignment="true" applyProtection="true">
      <alignment horizontal="center" vertical="center" textRotation="90" wrapText="false" indent="0" shrinkToFit="false"/>
      <protection locked="true" hidden="true"/>
    </xf>
    <xf numFmtId="164" fontId="6" fillId="5" borderId="11" xfId="0" applyFont="true" applyBorder="true" applyAlignment="true" applyProtection="true">
      <alignment horizontal="general" vertical="center" textRotation="0" wrapText="false" indent="0" shrinkToFit="false"/>
      <protection locked="true" hidden="true"/>
    </xf>
    <xf numFmtId="167" fontId="6" fillId="5" borderId="11" xfId="0" applyFont="true" applyBorder="true" applyAlignment="true" applyProtection="true">
      <alignment horizontal="left" vertical="center" textRotation="0" wrapText="false" indent="0" shrinkToFit="false"/>
      <protection locked="true" hidden="true"/>
    </xf>
    <xf numFmtId="167" fontId="6" fillId="5" borderId="12" xfId="0" applyFont="true" applyBorder="true" applyAlignment="true" applyProtection="true">
      <alignment horizontal="left" vertical="center" textRotation="0" wrapText="false" indent="0" shrinkToFit="false"/>
      <protection locked="true" hidden="true"/>
    </xf>
    <xf numFmtId="167" fontId="6" fillId="5" borderId="34" xfId="0" applyFont="true" applyBorder="true" applyAlignment="true" applyProtection="true">
      <alignment horizontal="left" vertical="center" textRotation="0" wrapText="false" indent="0" shrinkToFit="false"/>
      <protection locked="true" hidden="true"/>
    </xf>
    <xf numFmtId="167" fontId="6" fillId="5" borderId="13" xfId="0" applyFont="true" applyBorder="true" applyAlignment="true" applyProtection="true">
      <alignment horizontal="left" vertical="center" textRotation="0" wrapText="false" indent="0" shrinkToFit="false"/>
      <protection locked="true" hidden="true"/>
    </xf>
    <xf numFmtId="167" fontId="6" fillId="5" borderId="33" xfId="0" applyFont="true" applyBorder="true" applyAlignment="true" applyProtection="true">
      <alignment horizontal="left" vertical="center" textRotation="0" wrapText="false" indent="0" shrinkToFit="false"/>
      <protection locked="true" hidden="true"/>
    </xf>
    <xf numFmtId="164" fontId="6" fillId="5" borderId="25" xfId="0" applyFont="true" applyBorder="true" applyAlignment="true" applyProtection="true">
      <alignment horizontal="general" vertical="center" textRotation="0" wrapText="false" indent="0" shrinkToFit="false"/>
      <protection locked="true" hidden="true"/>
    </xf>
    <xf numFmtId="167" fontId="6" fillId="5" borderId="25" xfId="0" applyFont="true" applyBorder="true" applyAlignment="true" applyProtection="true">
      <alignment horizontal="left" vertical="center" textRotation="0" wrapText="false" indent="0" shrinkToFit="false"/>
      <protection locked="true" hidden="true"/>
    </xf>
    <xf numFmtId="167" fontId="6" fillId="5" borderId="14" xfId="0" applyFont="true" applyBorder="true" applyAlignment="true" applyProtection="true">
      <alignment horizontal="left" vertical="center" textRotation="0" wrapText="false" indent="0" shrinkToFit="false"/>
      <protection locked="true" hidden="true"/>
    </xf>
    <xf numFmtId="167" fontId="6" fillId="5" borderId="5" xfId="0" applyFont="true" applyBorder="true" applyAlignment="true" applyProtection="true">
      <alignment horizontal="left" vertical="center" textRotation="0" wrapText="false" indent="0" shrinkToFit="false"/>
      <protection locked="true" hidden="true"/>
    </xf>
    <xf numFmtId="167" fontId="6" fillId="5" borderId="6" xfId="0" applyFont="true" applyBorder="true" applyAlignment="true" applyProtection="true">
      <alignment horizontal="left" vertical="center" textRotation="0" wrapText="false" indent="0" shrinkToFit="false"/>
      <protection locked="true" hidden="true"/>
    </xf>
    <xf numFmtId="167" fontId="6" fillId="5" borderId="35" xfId="0" applyFont="true" applyBorder="true" applyAlignment="true" applyProtection="true">
      <alignment horizontal="left" vertical="center" textRotation="0" wrapText="false" indent="0" shrinkToFit="false"/>
      <protection locked="true" hidden="true"/>
    </xf>
    <xf numFmtId="167" fontId="6" fillId="5" borderId="39" xfId="0" applyFont="true" applyBorder="true" applyAlignment="true" applyProtection="true">
      <alignment horizontal="left" vertical="center" textRotation="0" wrapText="false" indent="0" shrinkToFit="false"/>
      <protection locked="true" hidden="true"/>
    </xf>
    <xf numFmtId="164" fontId="6" fillId="5" borderId="28" xfId="0" applyFont="true" applyBorder="true" applyAlignment="true" applyProtection="true">
      <alignment horizontal="general" vertical="center" textRotation="0" wrapText="false" indent="0" shrinkToFit="false"/>
      <protection locked="true" hidden="true"/>
    </xf>
    <xf numFmtId="167" fontId="6" fillId="5" borderId="28" xfId="0" applyFont="true" applyBorder="true" applyAlignment="true" applyProtection="true">
      <alignment horizontal="left" vertical="center" textRotation="0" wrapText="false" indent="0" shrinkToFit="false"/>
      <protection locked="true" hidden="true"/>
    </xf>
    <xf numFmtId="167" fontId="6" fillId="5" borderId="17" xfId="0" applyFont="true" applyBorder="true" applyAlignment="true" applyProtection="true">
      <alignment horizontal="left" vertical="center" textRotation="0" wrapText="false" indent="0" shrinkToFit="false"/>
      <protection locked="true" hidden="true"/>
    </xf>
    <xf numFmtId="167" fontId="6" fillId="5" borderId="8" xfId="0" applyFont="true" applyBorder="true" applyAlignment="true" applyProtection="true">
      <alignment horizontal="left" vertical="center" textRotation="0" wrapText="false" indent="0" shrinkToFit="false"/>
      <protection locked="true" hidden="true"/>
    </xf>
    <xf numFmtId="167" fontId="6" fillId="5" borderId="9" xfId="0" applyFont="true" applyBorder="true" applyAlignment="true" applyProtection="true">
      <alignment horizontal="left" vertical="center" textRotation="0" wrapText="false" indent="0" shrinkToFit="false"/>
      <protection locked="true" hidden="true"/>
    </xf>
    <xf numFmtId="167" fontId="6" fillId="5" borderId="40" xfId="0" applyFont="true" applyBorder="true" applyAlignment="true" applyProtection="true">
      <alignment horizontal="left" vertical="center" textRotation="0" wrapText="false" indent="0" shrinkToFit="false"/>
      <protection locked="true" hidden="true"/>
    </xf>
    <xf numFmtId="164" fontId="18" fillId="12" borderId="1" xfId="0" applyFont="true" applyBorder="true" applyAlignment="true" applyProtection="true">
      <alignment horizontal="center" vertical="center" textRotation="90" wrapText="false" indent="0" shrinkToFit="false"/>
      <protection locked="true" hidden="true"/>
    </xf>
    <xf numFmtId="164" fontId="6" fillId="12" borderId="11" xfId="0" applyFont="true" applyBorder="true" applyAlignment="true" applyProtection="true">
      <alignment horizontal="general" vertical="center" textRotation="0" wrapText="false" indent="0" shrinkToFit="false"/>
      <protection locked="true" hidden="true"/>
    </xf>
    <xf numFmtId="167" fontId="6" fillId="12" borderId="11" xfId="0" applyFont="true" applyBorder="true" applyAlignment="true" applyProtection="true">
      <alignment horizontal="left" vertical="center" textRotation="0" wrapText="false" indent="0" shrinkToFit="false"/>
      <protection locked="true" hidden="true"/>
    </xf>
    <xf numFmtId="167" fontId="6" fillId="12" borderId="12" xfId="0" applyFont="true" applyBorder="true" applyAlignment="true" applyProtection="true">
      <alignment horizontal="left" vertical="center" textRotation="0" wrapText="false" indent="0" shrinkToFit="false"/>
      <protection locked="true" hidden="true"/>
    </xf>
    <xf numFmtId="167" fontId="6" fillId="12" borderId="34" xfId="0" applyFont="true" applyBorder="true" applyAlignment="true" applyProtection="true">
      <alignment horizontal="left" vertical="center" textRotation="0" wrapText="false" indent="0" shrinkToFit="false"/>
      <protection locked="true" hidden="true"/>
    </xf>
    <xf numFmtId="167" fontId="6" fillId="12" borderId="13" xfId="0" applyFont="true" applyBorder="true" applyAlignment="true" applyProtection="true">
      <alignment horizontal="left" vertical="center" textRotation="0" wrapText="false" indent="0" shrinkToFit="false"/>
      <protection locked="true" hidden="true"/>
    </xf>
    <xf numFmtId="167" fontId="6" fillId="12" borderId="33" xfId="0" applyFont="true" applyBorder="true" applyAlignment="true" applyProtection="true">
      <alignment horizontal="left" vertical="center" textRotation="0" wrapText="false" indent="0" shrinkToFit="false"/>
      <protection locked="true" hidden="true"/>
    </xf>
    <xf numFmtId="164" fontId="6" fillId="12" borderId="25" xfId="0" applyFont="true" applyBorder="true" applyAlignment="true" applyProtection="true">
      <alignment horizontal="general" vertical="center" textRotation="0" wrapText="false" indent="0" shrinkToFit="false"/>
      <protection locked="true" hidden="true"/>
    </xf>
    <xf numFmtId="167" fontId="6" fillId="12" borderId="25" xfId="0" applyFont="true" applyBorder="true" applyAlignment="true" applyProtection="true">
      <alignment horizontal="left" vertical="center" textRotation="0" wrapText="false" indent="0" shrinkToFit="false"/>
      <protection locked="true" hidden="true"/>
    </xf>
    <xf numFmtId="167" fontId="6" fillId="12" borderId="14" xfId="0" applyFont="true" applyBorder="true" applyAlignment="true" applyProtection="true">
      <alignment horizontal="left" vertical="center" textRotation="0" wrapText="false" indent="0" shrinkToFit="false"/>
      <protection locked="true" hidden="true"/>
    </xf>
    <xf numFmtId="167" fontId="6" fillId="12" borderId="5" xfId="0" applyFont="true" applyBorder="true" applyAlignment="true" applyProtection="true">
      <alignment horizontal="left" vertical="center" textRotation="0" wrapText="false" indent="0" shrinkToFit="false"/>
      <protection locked="true" hidden="true"/>
    </xf>
    <xf numFmtId="167" fontId="6" fillId="12" borderId="6" xfId="0" applyFont="true" applyBorder="true" applyAlignment="true" applyProtection="true">
      <alignment horizontal="left" vertical="center" textRotation="0" wrapText="false" indent="0" shrinkToFit="false"/>
      <protection locked="true" hidden="true"/>
    </xf>
    <xf numFmtId="167" fontId="6" fillId="12" borderId="35" xfId="0" applyFont="true" applyBorder="true" applyAlignment="true" applyProtection="true">
      <alignment horizontal="left" vertical="center" textRotation="0" wrapText="false" indent="0" shrinkToFit="false"/>
      <protection locked="true" hidden="true"/>
    </xf>
    <xf numFmtId="167" fontId="6" fillId="12" borderId="39" xfId="0" applyFont="true" applyBorder="true" applyAlignment="true" applyProtection="true">
      <alignment horizontal="left" vertical="center" textRotation="0" wrapText="false" indent="0" shrinkToFit="false"/>
      <protection locked="true" hidden="true"/>
    </xf>
    <xf numFmtId="164" fontId="6" fillId="12" borderId="28" xfId="0" applyFont="true" applyBorder="true" applyAlignment="true" applyProtection="true">
      <alignment horizontal="general" vertical="center" textRotation="0" wrapText="false" indent="0" shrinkToFit="false"/>
      <protection locked="true" hidden="true"/>
    </xf>
    <xf numFmtId="167" fontId="6" fillId="12" borderId="28" xfId="0" applyFont="true" applyBorder="true" applyAlignment="true" applyProtection="true">
      <alignment horizontal="left" vertical="center" textRotation="0" wrapText="false" indent="0" shrinkToFit="false"/>
      <protection locked="true" hidden="true"/>
    </xf>
    <xf numFmtId="167" fontId="6" fillId="12" borderId="17" xfId="0" applyFont="true" applyBorder="true" applyAlignment="true" applyProtection="true">
      <alignment horizontal="left" vertical="center" textRotation="0" wrapText="false" indent="0" shrinkToFit="false"/>
      <protection locked="true" hidden="true"/>
    </xf>
    <xf numFmtId="167" fontId="6" fillId="12" borderId="8" xfId="0" applyFont="true" applyBorder="true" applyAlignment="true" applyProtection="true">
      <alignment horizontal="left" vertical="center" textRotation="0" wrapText="false" indent="0" shrinkToFit="false"/>
      <protection locked="true" hidden="true"/>
    </xf>
    <xf numFmtId="167" fontId="6" fillId="12" borderId="9" xfId="0" applyFont="true" applyBorder="true" applyAlignment="true" applyProtection="true">
      <alignment horizontal="left" vertical="center" textRotation="0" wrapText="false" indent="0" shrinkToFit="false"/>
      <protection locked="true" hidden="true"/>
    </xf>
    <xf numFmtId="167" fontId="6" fillId="12" borderId="40" xfId="0" applyFont="true" applyBorder="true" applyAlignment="true" applyProtection="true">
      <alignment horizontal="left" vertical="center" textRotation="0" wrapText="false" indent="0" shrinkToFit="false"/>
      <protection locked="true" hidden="true"/>
    </xf>
    <xf numFmtId="164" fontId="18" fillId="13" borderId="1" xfId="0" applyFont="true" applyBorder="true" applyAlignment="true" applyProtection="true">
      <alignment horizontal="center" vertical="center" textRotation="90" wrapText="false" indent="0" shrinkToFit="false"/>
      <protection locked="true" hidden="true"/>
    </xf>
    <xf numFmtId="164" fontId="6" fillId="13" borderId="11" xfId="0" applyFont="true" applyBorder="true" applyAlignment="true" applyProtection="true">
      <alignment horizontal="general" vertical="center" textRotation="0" wrapText="false" indent="0" shrinkToFit="false"/>
      <protection locked="true" hidden="true"/>
    </xf>
    <xf numFmtId="167" fontId="6" fillId="13" borderId="11" xfId="0" applyFont="true" applyBorder="true" applyAlignment="true" applyProtection="true">
      <alignment horizontal="left" vertical="center" textRotation="0" wrapText="false" indent="0" shrinkToFit="false"/>
      <protection locked="true" hidden="true"/>
    </xf>
    <xf numFmtId="167" fontId="6" fillId="13" borderId="12" xfId="0" applyFont="true" applyBorder="true" applyAlignment="true" applyProtection="true">
      <alignment horizontal="left" vertical="center" textRotation="0" wrapText="false" indent="0" shrinkToFit="false"/>
      <protection locked="true" hidden="true"/>
    </xf>
    <xf numFmtId="167" fontId="6" fillId="13" borderId="34" xfId="0" applyFont="true" applyBorder="true" applyAlignment="true" applyProtection="true">
      <alignment horizontal="left" vertical="center" textRotation="0" wrapText="false" indent="0" shrinkToFit="false"/>
      <protection locked="true" hidden="true"/>
    </xf>
    <xf numFmtId="167" fontId="6" fillId="13" borderId="13" xfId="0" applyFont="true" applyBorder="true" applyAlignment="true" applyProtection="true">
      <alignment horizontal="left" vertical="center" textRotation="0" wrapText="false" indent="0" shrinkToFit="false"/>
      <protection locked="true" hidden="true"/>
    </xf>
    <xf numFmtId="167" fontId="6" fillId="13" borderId="33" xfId="0" applyFont="true" applyBorder="true" applyAlignment="true" applyProtection="true">
      <alignment horizontal="left" vertical="center" textRotation="0" wrapText="false" indent="0" shrinkToFit="false"/>
      <protection locked="true" hidden="true"/>
    </xf>
    <xf numFmtId="164" fontId="6" fillId="13" borderId="25" xfId="0" applyFont="true" applyBorder="true" applyAlignment="true" applyProtection="true">
      <alignment horizontal="general" vertical="center" textRotation="0" wrapText="false" indent="0" shrinkToFit="false"/>
      <protection locked="true" hidden="true"/>
    </xf>
    <xf numFmtId="167" fontId="6" fillId="13" borderId="25" xfId="0" applyFont="true" applyBorder="true" applyAlignment="true" applyProtection="true">
      <alignment horizontal="left" vertical="center" textRotation="0" wrapText="false" indent="0" shrinkToFit="false"/>
      <protection locked="true" hidden="true"/>
    </xf>
    <xf numFmtId="167" fontId="6" fillId="13" borderId="14" xfId="0" applyFont="true" applyBorder="true" applyAlignment="true" applyProtection="true">
      <alignment horizontal="left" vertical="center" textRotation="0" wrapText="false" indent="0" shrinkToFit="false"/>
      <protection locked="true" hidden="true"/>
    </xf>
    <xf numFmtId="167" fontId="6" fillId="13" borderId="5" xfId="0" applyFont="true" applyBorder="true" applyAlignment="true" applyProtection="true">
      <alignment horizontal="left" vertical="center" textRotation="0" wrapText="false" indent="0" shrinkToFit="false"/>
      <protection locked="true" hidden="true"/>
    </xf>
    <xf numFmtId="167" fontId="6" fillId="13" borderId="6" xfId="0" applyFont="true" applyBorder="true" applyAlignment="true" applyProtection="true">
      <alignment horizontal="left" vertical="center" textRotation="0" wrapText="false" indent="0" shrinkToFit="false"/>
      <protection locked="true" hidden="true"/>
    </xf>
    <xf numFmtId="167" fontId="6" fillId="13" borderId="35" xfId="0" applyFont="true" applyBorder="true" applyAlignment="true" applyProtection="true">
      <alignment horizontal="left" vertical="center" textRotation="0" wrapText="false" indent="0" shrinkToFit="false"/>
      <protection locked="true" hidden="true"/>
    </xf>
    <xf numFmtId="164" fontId="6" fillId="13" borderId="28" xfId="0" applyFont="true" applyBorder="true" applyAlignment="true" applyProtection="true">
      <alignment horizontal="general" vertical="center" textRotation="0" wrapText="false" indent="0" shrinkToFit="false"/>
      <protection locked="true" hidden="true"/>
    </xf>
    <xf numFmtId="167" fontId="6" fillId="13" borderId="28" xfId="0" applyFont="true" applyBorder="true" applyAlignment="true" applyProtection="true">
      <alignment horizontal="left" vertical="center" textRotation="0" wrapText="false" indent="0" shrinkToFit="false"/>
      <protection locked="true" hidden="true"/>
    </xf>
    <xf numFmtId="167" fontId="6" fillId="13" borderId="17" xfId="0" applyFont="true" applyBorder="true" applyAlignment="true" applyProtection="true">
      <alignment horizontal="left" vertical="center" textRotation="0" wrapText="false" indent="0" shrinkToFit="false"/>
      <protection locked="true" hidden="true"/>
    </xf>
    <xf numFmtId="167" fontId="6" fillId="13" borderId="8" xfId="0" applyFont="true" applyBorder="true" applyAlignment="true" applyProtection="true">
      <alignment horizontal="left" vertical="center" textRotation="0" wrapText="false" indent="0" shrinkToFit="false"/>
      <protection locked="true" hidden="true"/>
    </xf>
    <xf numFmtId="167" fontId="6" fillId="13" borderId="9" xfId="0" applyFont="true" applyBorder="true" applyAlignment="true" applyProtection="true">
      <alignment horizontal="left" vertical="center" textRotation="0" wrapText="false" indent="0" shrinkToFit="false"/>
      <protection locked="true" hidden="true"/>
    </xf>
    <xf numFmtId="167" fontId="6" fillId="13" borderId="36" xfId="0" applyFont="true" applyBorder="true" applyAlignment="true" applyProtection="true">
      <alignment horizontal="left" vertical="center" textRotation="0" wrapText="false" indent="0" shrinkToFit="false"/>
      <protection locked="true" hidden="true"/>
    </xf>
    <xf numFmtId="164" fontId="17" fillId="0" borderId="0" xfId="0" applyFont="true" applyBorder="true" applyAlignment="true" applyProtection="true">
      <alignment horizontal="left" vertical="center" textRotation="0" wrapText="true" indent="0" shrinkToFit="false"/>
      <protection locked="true" hidden="true"/>
    </xf>
    <xf numFmtId="164" fontId="6" fillId="0" borderId="12" xfId="0" applyFont="true" applyBorder="true" applyAlignment="true" applyProtection="true">
      <alignment horizontal="center" vertical="center" textRotation="0" wrapText="false" indent="0" shrinkToFit="false"/>
      <protection locked="true" hidden="true"/>
    </xf>
    <xf numFmtId="164" fontId="6" fillId="0" borderId="34" xfId="0" applyFont="true" applyBorder="true" applyAlignment="true" applyProtection="true">
      <alignment horizontal="center" vertical="center" textRotation="0" wrapText="false" indent="0" shrinkToFit="false"/>
      <protection locked="true" hidden="true"/>
    </xf>
    <xf numFmtId="164" fontId="0" fillId="0" borderId="13" xfId="0" applyFont="true" applyBorder="true" applyAlignment="true" applyProtection="true">
      <alignment horizontal="center" vertical="bottom" textRotation="0" wrapText="false" indent="0" shrinkToFit="false"/>
      <protection locked="true" hidden="true"/>
    </xf>
    <xf numFmtId="164" fontId="0" fillId="0" borderId="11" xfId="0" applyFont="true" applyBorder="true" applyAlignment="true" applyProtection="true">
      <alignment horizontal="center" vertical="bottom" textRotation="0" wrapText="false" indent="0" shrinkToFit="false"/>
      <protection locked="true" hidden="true"/>
    </xf>
    <xf numFmtId="164" fontId="6" fillId="0" borderId="17" xfId="0" applyFont="true" applyBorder="true" applyAlignment="true" applyProtection="true">
      <alignment horizontal="center" vertical="center" textRotation="0" wrapText="true" indent="0" shrinkToFit="false"/>
      <protection locked="true" hidden="true"/>
    </xf>
    <xf numFmtId="164" fontId="6" fillId="0" borderId="8" xfId="0" applyFont="true" applyBorder="true" applyAlignment="true" applyProtection="true">
      <alignment horizontal="center" vertical="center" textRotation="0" wrapText="true" indent="0" shrinkToFit="false"/>
      <protection locked="true" hidden="true"/>
    </xf>
    <xf numFmtId="164" fontId="6" fillId="0" borderId="9" xfId="0" applyFont="true" applyBorder="true" applyAlignment="true" applyProtection="true">
      <alignment horizontal="center" vertical="center" textRotation="0" wrapText="true" indent="0" shrinkToFit="false"/>
      <protection locked="true" hidden="true"/>
    </xf>
    <xf numFmtId="164" fontId="6" fillId="0" borderId="20" xfId="0" applyFont="true" applyBorder="true" applyAlignment="true" applyProtection="true">
      <alignment horizontal="center" vertical="center" textRotation="0" wrapText="true" indent="0" shrinkToFit="false"/>
      <protection locked="true" hidden="true"/>
    </xf>
    <xf numFmtId="164" fontId="6" fillId="0" borderId="60" xfId="0" applyFont="true" applyBorder="true" applyAlignment="true" applyProtection="true">
      <alignment horizontal="center" vertical="center" textRotation="0" wrapText="true" indent="0" shrinkToFit="false"/>
      <protection locked="true" hidden="true"/>
    </xf>
    <xf numFmtId="167" fontId="6" fillId="0" borderId="12" xfId="0" applyFont="true" applyBorder="true" applyAlignment="true" applyProtection="true">
      <alignment horizontal="left" vertical="center" textRotation="0" wrapText="false" indent="0" shrinkToFit="false"/>
      <protection locked="true" hidden="true"/>
    </xf>
    <xf numFmtId="167" fontId="6" fillId="0" borderId="34" xfId="0" applyFont="true" applyBorder="true" applyAlignment="true" applyProtection="true">
      <alignment horizontal="left" vertical="center" textRotation="0" wrapText="false" indent="0" shrinkToFit="false"/>
      <protection locked="true" hidden="true"/>
    </xf>
    <xf numFmtId="167" fontId="6" fillId="0" borderId="13" xfId="0" applyFont="true" applyBorder="true" applyAlignment="true" applyProtection="true">
      <alignment horizontal="left" vertical="center" textRotation="0" wrapText="false" indent="0" shrinkToFit="false"/>
      <protection locked="true" hidden="true"/>
    </xf>
    <xf numFmtId="164" fontId="6" fillId="0" borderId="37" xfId="0" applyFont="true" applyBorder="true" applyAlignment="true" applyProtection="true">
      <alignment horizontal="center" vertical="center" textRotation="0" wrapText="true" indent="0" shrinkToFit="false"/>
      <protection locked="true" hidden="true"/>
    </xf>
    <xf numFmtId="167" fontId="6" fillId="0" borderId="17" xfId="0" applyFont="true" applyBorder="true" applyAlignment="true" applyProtection="true">
      <alignment horizontal="left" vertical="center" textRotation="0" wrapText="false" indent="0" shrinkToFit="false"/>
      <protection locked="true" hidden="true"/>
    </xf>
    <xf numFmtId="167" fontId="6" fillId="0" borderId="8" xfId="0" applyFont="true" applyBorder="true" applyAlignment="true" applyProtection="true">
      <alignment horizontal="left" vertical="center" textRotation="0" wrapText="false" indent="0" shrinkToFit="false"/>
      <protection locked="true" hidden="true"/>
    </xf>
    <xf numFmtId="167" fontId="6" fillId="0" borderId="9" xfId="0" applyFont="true" applyBorder="true" applyAlignment="true" applyProtection="true">
      <alignment horizontal="left" vertical="center" textRotation="0" wrapText="false" indent="0" shrinkToFit="false"/>
      <protection locked="true" hidden="true"/>
    </xf>
    <xf numFmtId="167" fontId="13" fillId="10" borderId="33" xfId="0" applyFont="true" applyBorder="true" applyAlignment="true" applyProtection="true">
      <alignment horizontal="left" vertical="center" textRotation="0" wrapText="false" indent="0" shrinkToFit="false"/>
      <protection locked="true" hidden="true"/>
    </xf>
    <xf numFmtId="167" fontId="6" fillId="15" borderId="44" xfId="0" applyFont="true" applyBorder="true" applyAlignment="true" applyProtection="true">
      <alignment horizontal="left" vertical="center" textRotation="0" wrapText="false" indent="0" shrinkToFit="false"/>
      <protection locked="true" hidden="true"/>
    </xf>
    <xf numFmtId="167" fontId="6" fillId="4" borderId="45" xfId="0" applyFont="true" applyBorder="true" applyAlignment="true" applyProtection="true">
      <alignment horizontal="left" vertical="center" textRotation="0" wrapText="false" indent="0" shrinkToFit="false"/>
      <protection locked="true" hidden="true"/>
    </xf>
    <xf numFmtId="167" fontId="6" fillId="4" borderId="23" xfId="0" applyFont="true" applyBorder="true" applyAlignment="true" applyProtection="true">
      <alignment horizontal="left" vertical="center" textRotation="0" wrapText="false" indent="0" shrinkToFit="false"/>
      <protection locked="true" hidden="true"/>
    </xf>
    <xf numFmtId="167" fontId="13" fillId="10" borderId="35" xfId="0" applyFont="true" applyBorder="true" applyAlignment="true" applyProtection="true">
      <alignment horizontal="left" vertical="center" textRotation="0" wrapText="false" indent="0" shrinkToFit="false"/>
      <protection locked="true" hidden="true"/>
    </xf>
    <xf numFmtId="164" fontId="18" fillId="4" borderId="2" xfId="0" applyFont="true" applyBorder="true" applyAlignment="true" applyProtection="true">
      <alignment horizontal="center" vertical="center" textRotation="90" wrapText="false" indent="0" shrinkToFit="false"/>
      <protection locked="true" hidden="true"/>
    </xf>
    <xf numFmtId="164" fontId="6" fillId="4" borderId="46" xfId="0" applyFont="true" applyBorder="true" applyAlignment="true" applyProtection="true">
      <alignment horizontal="general" vertical="center" textRotation="0" wrapText="false" indent="0" shrinkToFit="false"/>
      <protection locked="true" hidden="true"/>
    </xf>
    <xf numFmtId="167" fontId="6" fillId="4" borderId="46" xfId="0" applyFont="true" applyBorder="true" applyAlignment="true" applyProtection="true">
      <alignment horizontal="left" vertical="center" textRotation="0" wrapText="false" indent="0" shrinkToFit="false"/>
      <protection locked="true" hidden="true"/>
    </xf>
    <xf numFmtId="167" fontId="13" fillId="10" borderId="52" xfId="0" applyFont="true" applyBorder="true" applyAlignment="true" applyProtection="true">
      <alignment horizontal="left" vertical="center" textRotation="0" wrapText="false" indent="0" shrinkToFit="false"/>
      <protection locked="true" hidden="true"/>
    </xf>
    <xf numFmtId="167" fontId="6" fillId="4" borderId="49" xfId="0" applyFont="true" applyBorder="true" applyAlignment="true" applyProtection="true">
      <alignment horizontal="left" vertical="center" textRotation="0" wrapText="false" indent="0" shrinkToFit="false"/>
      <protection locked="true" hidden="true"/>
    </xf>
    <xf numFmtId="167" fontId="6" fillId="4" borderId="50" xfId="0" applyFont="true" applyBorder="true" applyAlignment="true" applyProtection="true">
      <alignment horizontal="left" vertical="center" textRotation="0" wrapText="false" indent="0" shrinkToFit="false"/>
      <protection locked="true" hidden="true"/>
    </xf>
    <xf numFmtId="167" fontId="6" fillId="4" borderId="51" xfId="0" applyFont="true" applyBorder="true" applyAlignment="true" applyProtection="true">
      <alignment horizontal="left" vertical="center" textRotation="0" wrapText="false" indent="0" shrinkToFit="false"/>
      <protection locked="true" hidden="true"/>
    </xf>
    <xf numFmtId="167" fontId="13" fillId="10" borderId="36" xfId="0" applyFont="true" applyBorder="true" applyAlignment="true" applyProtection="true">
      <alignment horizontal="left" vertical="center" textRotation="0" wrapText="false" indent="0" shrinkToFit="false"/>
      <protection locked="true" hidden="true"/>
    </xf>
    <xf numFmtId="164" fontId="18" fillId="13" borderId="3" xfId="0" applyFont="true" applyBorder="true" applyAlignment="true" applyProtection="true">
      <alignment horizontal="center" vertical="center" textRotation="90" wrapText="false" indent="0" shrinkToFit="false"/>
      <protection locked="true" hidden="true"/>
    </xf>
    <xf numFmtId="164" fontId="6" fillId="13" borderId="22" xfId="0" applyFont="true" applyBorder="true" applyAlignment="true" applyProtection="true">
      <alignment horizontal="general" vertical="center" textRotation="0" wrapText="false" indent="0" shrinkToFit="false"/>
      <protection locked="true" hidden="true"/>
    </xf>
    <xf numFmtId="167" fontId="6" fillId="13" borderId="22" xfId="0" applyFont="true" applyBorder="true" applyAlignment="true" applyProtection="true">
      <alignment horizontal="left" vertical="center" textRotation="0" wrapText="false" indent="0" shrinkToFit="false"/>
      <protection locked="true" hidden="true"/>
    </xf>
    <xf numFmtId="167" fontId="13" fillId="10" borderId="61" xfId="0" applyFont="true" applyBorder="true" applyAlignment="true" applyProtection="true">
      <alignment horizontal="left" vertical="center" textRotation="0" wrapText="false" indent="0" shrinkToFit="false"/>
      <protection locked="true" hidden="true"/>
    </xf>
    <xf numFmtId="167" fontId="6" fillId="13" borderId="44" xfId="0" applyFont="true" applyBorder="true" applyAlignment="true" applyProtection="true">
      <alignment horizontal="left" vertical="center" textRotation="0" wrapText="false" indent="0" shrinkToFit="false"/>
      <protection locked="true" hidden="true"/>
    </xf>
    <xf numFmtId="167" fontId="6" fillId="13" borderId="45" xfId="0" applyFont="true" applyBorder="true" applyAlignment="true" applyProtection="true">
      <alignment horizontal="left" vertical="center" textRotation="0" wrapText="false" indent="0" shrinkToFit="false"/>
      <protection locked="true" hidden="true"/>
    </xf>
    <xf numFmtId="167" fontId="6" fillId="13" borderId="23" xfId="0" applyFont="true" applyBorder="true" applyAlignment="true" applyProtection="true">
      <alignment horizontal="left" vertical="center" textRotation="0" wrapText="false" indent="0" shrinkToFit="false"/>
      <protection locked="true" hidden="true"/>
    </xf>
    <xf numFmtId="164" fontId="4" fillId="0" borderId="1" xfId="0" applyFont="true" applyBorder="true" applyAlignment="true" applyProtection="true">
      <alignment horizontal="center" vertical="center" textRotation="0" wrapText="false" indent="0" shrinkToFit="false"/>
      <protection locked="true" hidden="true"/>
    </xf>
    <xf numFmtId="164" fontId="0" fillId="7" borderId="0" xfId="0" applyFont="false" applyBorder="false" applyAlignment="false" applyProtection="true">
      <alignment horizontal="general" vertical="bottom" textRotation="0" wrapText="false" indent="0" shrinkToFit="false"/>
      <protection locked="true" hidden="true"/>
    </xf>
    <xf numFmtId="164" fontId="6" fillId="11" borderId="8" xfId="0" applyFont="true" applyBorder="true" applyAlignment="true" applyProtection="true">
      <alignment horizontal="center" vertical="center" textRotation="0" wrapText="true" indent="0" shrinkToFit="false"/>
      <protection locked="true" hidden="true"/>
    </xf>
    <xf numFmtId="164" fontId="6" fillId="11" borderId="32" xfId="0" applyFont="true" applyBorder="true" applyAlignment="true" applyProtection="true">
      <alignment horizontal="center" vertical="center" textRotation="0" wrapText="true" indent="0" shrinkToFit="false"/>
      <protection locked="true" hidden="true"/>
    </xf>
    <xf numFmtId="167" fontId="13" fillId="10" borderId="62" xfId="0" applyFont="true" applyBorder="true" applyAlignment="true" applyProtection="true">
      <alignment horizontal="left" vertical="center" textRotation="0" wrapText="false" indent="0" shrinkToFit="false"/>
      <protection locked="true" hidden="true"/>
    </xf>
    <xf numFmtId="167" fontId="13" fillId="10" borderId="63" xfId="0" applyFont="true" applyBorder="true" applyAlignment="true" applyProtection="true">
      <alignment horizontal="left" vertical="center" textRotation="0" wrapText="false" indent="0" shrinkToFit="false"/>
      <protection locked="true" hidden="true"/>
    </xf>
    <xf numFmtId="167" fontId="13" fillId="10" borderId="64" xfId="0" applyFont="true" applyBorder="true" applyAlignment="true" applyProtection="true">
      <alignment horizontal="left" vertical="center" textRotation="0" wrapText="false" indent="0" shrinkToFit="false"/>
      <protection locked="true" hidden="true"/>
    </xf>
    <xf numFmtId="164" fontId="19" fillId="0" borderId="1" xfId="0" applyFont="true" applyBorder="true" applyAlignment="true" applyProtection="true">
      <alignment horizontal="center" vertical="center" textRotation="0" wrapText="true" indent="0" shrinkToFit="false"/>
      <protection locked="true" hidden="true"/>
    </xf>
    <xf numFmtId="167" fontId="6" fillId="0" borderId="57" xfId="0" applyFont="true" applyBorder="true" applyAlignment="true" applyProtection="true">
      <alignment horizontal="left" vertical="center" textRotation="0" wrapText="false" indent="0" shrinkToFit="false"/>
      <protection locked="true" hidden="true"/>
    </xf>
    <xf numFmtId="164" fontId="6" fillId="0" borderId="28" xfId="0" applyFont="true" applyBorder="true" applyAlignment="true" applyProtection="true">
      <alignment horizontal="center" vertical="center" textRotation="0" wrapText="true" indent="0" shrinkToFit="false"/>
      <protection locked="true" hidden="true"/>
    </xf>
    <xf numFmtId="164" fontId="6" fillId="0" borderId="1" xfId="0" applyFont="true" applyBorder="true" applyAlignment="true" applyProtection="true">
      <alignment horizontal="center" vertical="center" textRotation="0" wrapText="true" indent="0" shrinkToFit="false"/>
      <protection locked="true" hidden="true"/>
    </xf>
    <xf numFmtId="167" fontId="6" fillId="15" borderId="25" xfId="0" applyFont="true" applyBorder="true" applyAlignment="true" applyProtection="true">
      <alignment horizontal="left" vertical="center" textRotation="0" wrapText="false" indent="0" shrinkToFit="false"/>
      <protection locked="true" hidden="true"/>
    </xf>
    <xf numFmtId="164" fontId="6" fillId="0" borderId="10" xfId="0" applyFont="true" applyBorder="true" applyAlignment="true" applyProtection="true">
      <alignment horizontal="center" vertical="center" textRotation="0" wrapText="true" indent="0" shrinkToFit="false"/>
      <protection locked="true" hidden="true"/>
    </xf>
    <xf numFmtId="164" fontId="6" fillId="0" borderId="42" xfId="0" applyFont="true" applyBorder="true" applyAlignment="true" applyProtection="true">
      <alignment horizontal="center" vertical="center" textRotation="0" wrapText="true" indent="0" shrinkToFit="false"/>
      <protection locked="true" hidden="true"/>
    </xf>
    <xf numFmtId="167" fontId="13" fillId="10" borderId="13" xfId="0" applyFont="true" applyBorder="true" applyAlignment="true" applyProtection="true">
      <alignment horizontal="left" vertical="center" textRotation="0" wrapText="false" indent="0" shrinkToFit="false"/>
      <protection locked="true" hidden="true"/>
    </xf>
    <xf numFmtId="167" fontId="13" fillId="10" borderId="6" xfId="0" applyFont="true" applyBorder="true" applyAlignment="true" applyProtection="true">
      <alignment horizontal="left" vertical="center" textRotation="0" wrapText="false" indent="0" shrinkToFit="false"/>
      <protection locked="true" hidden="true"/>
    </xf>
    <xf numFmtId="167" fontId="13" fillId="10" borderId="9" xfId="0" applyFont="true" applyBorder="true" applyAlignment="true" applyProtection="true">
      <alignment horizontal="left" vertical="center" textRotation="0" wrapText="false" indent="0" shrinkToFit="false"/>
      <protection locked="true" hidden="true"/>
    </xf>
    <xf numFmtId="164" fontId="16" fillId="0" borderId="0" xfId="0" applyFont="true" applyBorder="true" applyAlignment="true" applyProtection="true">
      <alignment horizontal="center" vertical="center" textRotation="0" wrapText="false" indent="0" shrinkToFit="false"/>
      <protection locked="true" hidden="true"/>
    </xf>
    <xf numFmtId="164" fontId="16" fillId="0" borderId="0" xfId="0" applyFont="true" applyBorder="false" applyAlignment="true" applyProtection="true">
      <alignment horizontal="general" vertical="center" textRotation="0" wrapText="false" indent="0" shrinkToFit="false"/>
      <protection locked="true" hidden="true"/>
    </xf>
    <xf numFmtId="164" fontId="17" fillId="0" borderId="0" xfId="0" applyFont="true" applyBorder="true" applyAlignment="true" applyProtection="true">
      <alignment horizontal="center" vertical="center" textRotation="0" wrapText="true" indent="0" shrinkToFit="false"/>
      <protection locked="true" hidden="true"/>
    </xf>
    <xf numFmtId="164" fontId="6" fillId="0" borderId="0" xfId="0" applyFont="true" applyBorder="true" applyAlignment="false" applyProtection="true">
      <alignment horizontal="general" vertical="bottom" textRotation="0" wrapText="false" indent="0" shrinkToFit="false"/>
      <protection locked="true" hidden="true"/>
    </xf>
    <xf numFmtId="164" fontId="6" fillId="0" borderId="38" xfId="0" applyFont="true" applyBorder="true" applyAlignment="true" applyProtection="true">
      <alignment horizontal="center" vertical="center" textRotation="0" wrapText="false" indent="0" shrinkToFit="false"/>
      <protection locked="true" hidden="true"/>
    </xf>
    <xf numFmtId="164" fontId="0" fillId="0" borderId="30" xfId="0" applyFont="true" applyBorder="true" applyAlignment="true" applyProtection="false">
      <alignment horizontal="center" vertical="bottom" textRotation="0" wrapText="false" indent="0" shrinkToFit="false"/>
      <protection locked="true" hidden="false"/>
    </xf>
    <xf numFmtId="164" fontId="6" fillId="0" borderId="39" xfId="0" applyFont="true" applyBorder="true" applyAlignment="true" applyProtection="true">
      <alignment horizontal="center" vertical="center" textRotation="0" wrapText="true" indent="0" shrinkToFit="false"/>
      <protection locked="true" hidden="true"/>
    </xf>
    <xf numFmtId="164" fontId="6" fillId="0" borderId="12" xfId="0" applyFont="true" applyBorder="true" applyAlignment="true" applyProtection="true">
      <alignment horizontal="center" vertical="center" textRotation="0" wrapText="true" indent="0" shrinkToFit="false"/>
      <protection locked="true" hidden="true"/>
    </xf>
    <xf numFmtId="164" fontId="6" fillId="0" borderId="34" xfId="0" applyFont="true" applyBorder="true" applyAlignment="true" applyProtection="true">
      <alignment horizontal="center" vertical="center" textRotation="0" wrapText="true" indent="0" shrinkToFit="false"/>
      <protection locked="true" hidden="true"/>
    </xf>
    <xf numFmtId="164" fontId="6" fillId="0" borderId="22" xfId="0" applyFont="true" applyBorder="true" applyAlignment="true" applyProtection="true">
      <alignment horizontal="center" vertical="center" textRotation="0" wrapText="true" indent="0" shrinkToFit="false"/>
      <protection locked="true" hidden="true"/>
    </xf>
    <xf numFmtId="167" fontId="6" fillId="0" borderId="17" xfId="0" applyFont="true" applyBorder="true" applyAlignment="true" applyProtection="true">
      <alignment horizontal="center" vertical="center" textRotation="0" wrapText="false" indent="0" shrinkToFit="false"/>
      <protection locked="false" hidden="true"/>
    </xf>
    <xf numFmtId="167" fontId="6" fillId="0" borderId="8" xfId="0" applyFont="true" applyBorder="true" applyAlignment="true" applyProtection="true">
      <alignment horizontal="center" vertical="center" textRotation="0" wrapText="false" indent="0" shrinkToFit="false"/>
      <protection locked="false" hidden="true"/>
    </xf>
    <xf numFmtId="167" fontId="6" fillId="0" borderId="9" xfId="0" applyFont="true" applyBorder="true" applyAlignment="true" applyProtection="true">
      <alignment horizontal="center" vertical="center" textRotation="0" wrapText="false" indent="0" shrinkToFit="false"/>
      <protection locked="false" hidden="true"/>
    </xf>
    <xf numFmtId="167" fontId="6" fillId="0" borderId="40" xfId="0" applyFont="true" applyBorder="true" applyAlignment="true" applyProtection="true">
      <alignment horizontal="center" vertical="center" textRotation="0" wrapText="false" indent="0" shrinkToFit="false"/>
      <protection locked="false" hidden="true"/>
    </xf>
    <xf numFmtId="167" fontId="6" fillId="0" borderId="28" xfId="0" applyFont="true" applyBorder="true" applyAlignment="true" applyProtection="true">
      <alignment horizontal="center" vertical="center" textRotation="0" wrapText="false" indent="0" shrinkToFit="false"/>
      <protection locked="false" hidden="true"/>
    </xf>
    <xf numFmtId="164" fontId="6" fillId="0" borderId="17" xfId="0" applyFont="true" applyBorder="true" applyAlignment="true" applyProtection="true">
      <alignment horizontal="center" vertical="center" textRotation="0" wrapText="false" indent="0" shrinkToFit="false"/>
      <protection locked="false" hidden="true"/>
    </xf>
    <xf numFmtId="164" fontId="6" fillId="0" borderId="8" xfId="0" applyFont="true" applyBorder="true" applyAlignment="true" applyProtection="true">
      <alignment horizontal="center" vertical="center" textRotation="0" wrapText="false" indent="0" shrinkToFit="false"/>
      <protection locked="false" hidden="true"/>
    </xf>
    <xf numFmtId="164" fontId="6" fillId="0" borderId="28" xfId="0" applyFont="true" applyBorder="true" applyAlignment="true" applyProtection="true">
      <alignment horizontal="center" vertical="center" textRotation="0" wrapText="false" indent="0" shrinkToFit="false"/>
      <protection locked="false" hidden="true"/>
    </xf>
    <xf numFmtId="164" fontId="18" fillId="4" borderId="31" xfId="0" applyFont="true" applyBorder="true" applyAlignment="true" applyProtection="true">
      <alignment horizontal="center" vertical="center" textRotation="90" wrapText="false" indent="0" shrinkToFit="false"/>
      <protection locked="true" hidden="true"/>
    </xf>
    <xf numFmtId="164" fontId="6" fillId="4" borderId="34" xfId="0" applyFont="true" applyBorder="true" applyAlignment="true" applyProtection="true">
      <alignment horizontal="general" vertical="center" textRotation="0" wrapText="false" indent="0" shrinkToFit="false"/>
      <protection locked="true" hidden="true"/>
    </xf>
    <xf numFmtId="167" fontId="13" fillId="10" borderId="34" xfId="0" applyFont="true" applyBorder="true" applyAlignment="true" applyProtection="true">
      <alignment horizontal="left" vertical="center" textRotation="0" wrapText="false" indent="0" shrinkToFit="false"/>
      <protection locked="true" hidden="true"/>
    </xf>
    <xf numFmtId="167" fontId="6" fillId="4" borderId="12" xfId="0" applyFont="true" applyBorder="true" applyAlignment="true" applyProtection="true">
      <alignment horizontal="left" vertical="center" textRotation="0" wrapText="false" indent="0" shrinkToFit="false"/>
      <protection locked="false" hidden="true"/>
    </xf>
    <xf numFmtId="167" fontId="6" fillId="4" borderId="34" xfId="0" applyFont="true" applyBorder="true" applyAlignment="true" applyProtection="true">
      <alignment horizontal="left" vertical="center" textRotation="0" wrapText="false" indent="0" shrinkToFit="false"/>
      <protection locked="false" hidden="true"/>
    </xf>
    <xf numFmtId="167" fontId="6" fillId="4" borderId="13" xfId="0" applyFont="true" applyBorder="true" applyAlignment="true" applyProtection="true">
      <alignment horizontal="left" vertical="center" textRotation="0" wrapText="false" indent="0" shrinkToFit="false"/>
      <protection locked="false" hidden="true"/>
    </xf>
    <xf numFmtId="167" fontId="6" fillId="4" borderId="38" xfId="0" applyFont="true" applyBorder="true" applyAlignment="true" applyProtection="true">
      <alignment horizontal="left" vertical="center" textRotation="0" wrapText="false" indent="0" shrinkToFit="false"/>
      <protection locked="false" hidden="true"/>
    </xf>
    <xf numFmtId="167" fontId="6" fillId="4" borderId="11" xfId="0" applyFont="true" applyBorder="true" applyAlignment="true" applyProtection="true">
      <alignment horizontal="left" vertical="center" textRotation="0" wrapText="false" indent="0" shrinkToFit="false"/>
      <protection locked="false" hidden="true"/>
    </xf>
    <xf numFmtId="164" fontId="6" fillId="4" borderId="5" xfId="0" applyFont="true" applyBorder="true" applyAlignment="true" applyProtection="true">
      <alignment horizontal="general" vertical="center" textRotation="0" wrapText="false" indent="0" shrinkToFit="false"/>
      <protection locked="true" hidden="true"/>
    </xf>
    <xf numFmtId="167" fontId="13" fillId="10" borderId="5" xfId="0" applyFont="true" applyBorder="true" applyAlignment="true" applyProtection="true">
      <alignment horizontal="left" vertical="center" textRotation="0" wrapText="false" indent="0" shrinkToFit="false"/>
      <protection locked="true" hidden="true"/>
    </xf>
    <xf numFmtId="167" fontId="6" fillId="4" borderId="14" xfId="0" applyFont="true" applyBorder="true" applyAlignment="true" applyProtection="true">
      <alignment horizontal="left" vertical="center" textRotation="0" wrapText="false" indent="0" shrinkToFit="false"/>
      <protection locked="false" hidden="true"/>
    </xf>
    <xf numFmtId="167" fontId="6" fillId="4" borderId="5" xfId="0" applyFont="true" applyBorder="true" applyAlignment="true" applyProtection="true">
      <alignment horizontal="left" vertical="center" textRotation="0" wrapText="false" indent="0" shrinkToFit="false"/>
      <protection locked="false" hidden="true"/>
    </xf>
    <xf numFmtId="167" fontId="6" fillId="4" borderId="6" xfId="0" applyFont="true" applyBorder="true" applyAlignment="true" applyProtection="true">
      <alignment horizontal="left" vertical="center" textRotation="0" wrapText="false" indent="0" shrinkToFit="false"/>
      <protection locked="false" hidden="true"/>
    </xf>
    <xf numFmtId="167" fontId="6" fillId="4" borderId="39" xfId="0" applyFont="true" applyBorder="true" applyAlignment="true" applyProtection="true">
      <alignment horizontal="left" vertical="center" textRotation="0" wrapText="false" indent="0" shrinkToFit="false"/>
      <protection locked="false" hidden="true"/>
    </xf>
    <xf numFmtId="167" fontId="6" fillId="4" borderId="25" xfId="0" applyFont="true" applyBorder="true" applyAlignment="true" applyProtection="true">
      <alignment horizontal="left" vertical="center" textRotation="0" wrapText="false" indent="0" shrinkToFit="false"/>
      <protection locked="false" hidden="true"/>
    </xf>
    <xf numFmtId="164" fontId="6" fillId="4" borderId="8" xfId="0" applyFont="true" applyBorder="true" applyAlignment="true" applyProtection="true">
      <alignment horizontal="general" vertical="center" textRotation="0" wrapText="false" indent="0" shrinkToFit="false"/>
      <protection locked="true" hidden="true"/>
    </xf>
    <xf numFmtId="167" fontId="13" fillId="10" borderId="8" xfId="0" applyFont="true" applyBorder="true" applyAlignment="true" applyProtection="true">
      <alignment horizontal="left" vertical="center" textRotation="0" wrapText="false" indent="0" shrinkToFit="false"/>
      <protection locked="true" hidden="true"/>
    </xf>
    <xf numFmtId="167" fontId="6" fillId="4" borderId="17" xfId="0" applyFont="true" applyBorder="true" applyAlignment="true" applyProtection="true">
      <alignment horizontal="left" vertical="center" textRotation="0" wrapText="false" indent="0" shrinkToFit="false"/>
      <protection locked="false" hidden="true"/>
    </xf>
    <xf numFmtId="167" fontId="6" fillId="4" borderId="8" xfId="0" applyFont="true" applyBorder="true" applyAlignment="true" applyProtection="true">
      <alignment horizontal="left" vertical="center" textRotation="0" wrapText="false" indent="0" shrinkToFit="false"/>
      <protection locked="false" hidden="true"/>
    </xf>
    <xf numFmtId="167" fontId="6" fillId="4" borderId="9" xfId="0" applyFont="true" applyBorder="true" applyAlignment="true" applyProtection="true">
      <alignment horizontal="left" vertical="center" textRotation="0" wrapText="false" indent="0" shrinkToFit="false"/>
      <protection locked="false" hidden="true"/>
    </xf>
    <xf numFmtId="167" fontId="6" fillId="4" borderId="40" xfId="0" applyFont="true" applyBorder="true" applyAlignment="true" applyProtection="true">
      <alignment horizontal="left" vertical="center" textRotation="0" wrapText="false" indent="0" shrinkToFit="false"/>
      <protection locked="false" hidden="true"/>
    </xf>
    <xf numFmtId="167" fontId="6" fillId="4" borderId="28" xfId="0" applyFont="true" applyBorder="true" applyAlignment="true" applyProtection="true">
      <alignment horizontal="left" vertical="center" textRotation="0" wrapText="false" indent="0" shrinkToFit="false"/>
      <protection locked="false" hidden="true"/>
    </xf>
    <xf numFmtId="164" fontId="18" fillId="5" borderId="31" xfId="0" applyFont="true" applyBorder="true" applyAlignment="true" applyProtection="true">
      <alignment horizontal="center" vertical="center" textRotation="90" wrapText="false" indent="0" shrinkToFit="false"/>
      <protection locked="true" hidden="true"/>
    </xf>
    <xf numFmtId="164" fontId="6" fillId="5" borderId="34" xfId="0" applyFont="true" applyBorder="true" applyAlignment="true" applyProtection="true">
      <alignment horizontal="general" vertical="center" textRotation="0" wrapText="false" indent="0" shrinkToFit="false"/>
      <protection locked="true" hidden="true"/>
    </xf>
    <xf numFmtId="167" fontId="6" fillId="5" borderId="12" xfId="0" applyFont="true" applyBorder="true" applyAlignment="true" applyProtection="true">
      <alignment horizontal="left" vertical="center" textRotation="0" wrapText="false" indent="0" shrinkToFit="false"/>
      <protection locked="false" hidden="true"/>
    </xf>
    <xf numFmtId="167" fontId="6" fillId="5" borderId="34" xfId="0" applyFont="true" applyBorder="true" applyAlignment="true" applyProtection="true">
      <alignment horizontal="left" vertical="center" textRotation="0" wrapText="false" indent="0" shrinkToFit="false"/>
      <protection locked="false" hidden="true"/>
    </xf>
    <xf numFmtId="167" fontId="6" fillId="5" borderId="13" xfId="0" applyFont="true" applyBorder="true" applyAlignment="true" applyProtection="true">
      <alignment horizontal="left" vertical="center" textRotation="0" wrapText="false" indent="0" shrinkToFit="false"/>
      <protection locked="false" hidden="true"/>
    </xf>
    <xf numFmtId="167" fontId="6" fillId="5" borderId="38" xfId="0" applyFont="true" applyBorder="true" applyAlignment="true" applyProtection="true">
      <alignment horizontal="left" vertical="center" textRotation="0" wrapText="false" indent="0" shrinkToFit="false"/>
      <protection locked="false" hidden="true"/>
    </xf>
    <xf numFmtId="167" fontId="6" fillId="5" borderId="11" xfId="0" applyFont="true" applyBorder="true" applyAlignment="true" applyProtection="true">
      <alignment horizontal="left" vertical="center" textRotation="0" wrapText="false" indent="0" shrinkToFit="false"/>
      <protection locked="false" hidden="true"/>
    </xf>
    <xf numFmtId="164" fontId="6" fillId="5" borderId="5" xfId="0" applyFont="true" applyBorder="true" applyAlignment="true" applyProtection="true">
      <alignment horizontal="general" vertical="center" textRotation="0" wrapText="false" indent="0" shrinkToFit="false"/>
      <protection locked="true" hidden="true"/>
    </xf>
    <xf numFmtId="167" fontId="6" fillId="5" borderId="14" xfId="0" applyFont="true" applyBorder="true" applyAlignment="true" applyProtection="true">
      <alignment horizontal="left" vertical="center" textRotation="0" wrapText="false" indent="0" shrinkToFit="false"/>
      <protection locked="false" hidden="true"/>
    </xf>
    <xf numFmtId="167" fontId="6" fillId="5" borderId="5" xfId="0" applyFont="true" applyBorder="true" applyAlignment="true" applyProtection="true">
      <alignment horizontal="left" vertical="center" textRotation="0" wrapText="false" indent="0" shrinkToFit="false"/>
      <protection locked="false" hidden="true"/>
    </xf>
    <xf numFmtId="167" fontId="6" fillId="5" borderId="6" xfId="0" applyFont="true" applyBorder="true" applyAlignment="true" applyProtection="true">
      <alignment horizontal="left" vertical="center" textRotation="0" wrapText="false" indent="0" shrinkToFit="false"/>
      <protection locked="false" hidden="true"/>
    </xf>
    <xf numFmtId="167" fontId="6" fillId="5" borderId="39" xfId="0" applyFont="true" applyBorder="true" applyAlignment="true" applyProtection="true">
      <alignment horizontal="left" vertical="center" textRotation="0" wrapText="false" indent="0" shrinkToFit="false"/>
      <protection locked="false" hidden="true"/>
    </xf>
    <xf numFmtId="167" fontId="6" fillId="5" borderId="25" xfId="0" applyFont="true" applyBorder="true" applyAlignment="true" applyProtection="true">
      <alignment horizontal="left" vertical="center" textRotation="0" wrapText="false" indent="0" shrinkToFit="false"/>
      <protection locked="false" hidden="true"/>
    </xf>
    <xf numFmtId="164" fontId="6" fillId="5" borderId="8" xfId="0" applyFont="true" applyBorder="true" applyAlignment="true" applyProtection="true">
      <alignment horizontal="general" vertical="center" textRotation="0" wrapText="false" indent="0" shrinkToFit="false"/>
      <protection locked="true" hidden="true"/>
    </xf>
    <xf numFmtId="167" fontId="6" fillId="5" borderId="17" xfId="0" applyFont="true" applyBorder="true" applyAlignment="true" applyProtection="true">
      <alignment horizontal="left" vertical="center" textRotation="0" wrapText="false" indent="0" shrinkToFit="false"/>
      <protection locked="false" hidden="true"/>
    </xf>
    <xf numFmtId="167" fontId="6" fillId="5" borderId="8" xfId="0" applyFont="true" applyBorder="true" applyAlignment="true" applyProtection="true">
      <alignment horizontal="left" vertical="center" textRotation="0" wrapText="false" indent="0" shrinkToFit="false"/>
      <protection locked="false" hidden="true"/>
    </xf>
    <xf numFmtId="167" fontId="6" fillId="5" borderId="9" xfId="0" applyFont="true" applyBorder="true" applyAlignment="true" applyProtection="true">
      <alignment horizontal="left" vertical="center" textRotation="0" wrapText="false" indent="0" shrinkToFit="false"/>
      <protection locked="false" hidden="true"/>
    </xf>
    <xf numFmtId="167" fontId="6" fillId="5" borderId="40" xfId="0" applyFont="true" applyBorder="true" applyAlignment="true" applyProtection="true">
      <alignment horizontal="left" vertical="center" textRotation="0" wrapText="false" indent="0" shrinkToFit="false"/>
      <protection locked="false" hidden="true"/>
    </xf>
    <xf numFmtId="167" fontId="6" fillId="5" borderId="28" xfId="0" applyFont="true" applyBorder="true" applyAlignment="true" applyProtection="true">
      <alignment horizontal="left" vertical="center" textRotation="0" wrapText="false" indent="0" shrinkToFit="false"/>
      <protection locked="false" hidden="true"/>
    </xf>
    <xf numFmtId="164" fontId="18" fillId="12" borderId="31" xfId="0" applyFont="true" applyBorder="true" applyAlignment="true" applyProtection="true">
      <alignment horizontal="center" vertical="center" textRotation="90" wrapText="false" indent="0" shrinkToFit="false"/>
      <protection locked="true" hidden="true"/>
    </xf>
    <xf numFmtId="164" fontId="6" fillId="12" borderId="34" xfId="0" applyFont="true" applyBorder="true" applyAlignment="true" applyProtection="true">
      <alignment horizontal="general" vertical="center" textRotation="0" wrapText="false" indent="0" shrinkToFit="false"/>
      <protection locked="true" hidden="true"/>
    </xf>
    <xf numFmtId="167" fontId="6" fillId="12" borderId="12" xfId="0" applyFont="true" applyBorder="true" applyAlignment="true" applyProtection="true">
      <alignment horizontal="left" vertical="center" textRotation="0" wrapText="false" indent="0" shrinkToFit="false"/>
      <protection locked="false" hidden="true"/>
    </xf>
    <xf numFmtId="167" fontId="6" fillId="12" borderId="34" xfId="0" applyFont="true" applyBorder="true" applyAlignment="true" applyProtection="true">
      <alignment horizontal="left" vertical="center" textRotation="0" wrapText="false" indent="0" shrinkToFit="false"/>
      <protection locked="false" hidden="true"/>
    </xf>
    <xf numFmtId="167" fontId="6" fillId="12" borderId="13" xfId="0" applyFont="true" applyBorder="true" applyAlignment="true" applyProtection="true">
      <alignment horizontal="left" vertical="center" textRotation="0" wrapText="false" indent="0" shrinkToFit="false"/>
      <protection locked="false" hidden="true"/>
    </xf>
    <xf numFmtId="167" fontId="6" fillId="12" borderId="38" xfId="0" applyFont="true" applyBorder="true" applyAlignment="true" applyProtection="true">
      <alignment horizontal="left" vertical="center" textRotation="0" wrapText="false" indent="0" shrinkToFit="false"/>
      <protection locked="false" hidden="true"/>
    </xf>
    <xf numFmtId="167" fontId="6" fillId="12" borderId="11" xfId="0" applyFont="true" applyBorder="true" applyAlignment="true" applyProtection="true">
      <alignment horizontal="left" vertical="center" textRotation="0" wrapText="false" indent="0" shrinkToFit="false"/>
      <protection locked="false" hidden="true"/>
    </xf>
    <xf numFmtId="164" fontId="6" fillId="12" borderId="5" xfId="0" applyFont="true" applyBorder="true" applyAlignment="true" applyProtection="true">
      <alignment horizontal="general" vertical="center" textRotation="0" wrapText="false" indent="0" shrinkToFit="false"/>
      <protection locked="true" hidden="true"/>
    </xf>
    <xf numFmtId="167" fontId="6" fillId="12" borderId="14" xfId="0" applyFont="true" applyBorder="true" applyAlignment="true" applyProtection="true">
      <alignment horizontal="left" vertical="center" textRotation="0" wrapText="false" indent="0" shrinkToFit="false"/>
      <protection locked="false" hidden="true"/>
    </xf>
    <xf numFmtId="167" fontId="6" fillId="12" borderId="5" xfId="0" applyFont="true" applyBorder="true" applyAlignment="true" applyProtection="true">
      <alignment horizontal="left" vertical="center" textRotation="0" wrapText="false" indent="0" shrinkToFit="false"/>
      <protection locked="false" hidden="true"/>
    </xf>
    <xf numFmtId="167" fontId="6" fillId="12" borderId="6" xfId="0" applyFont="true" applyBorder="true" applyAlignment="true" applyProtection="true">
      <alignment horizontal="left" vertical="center" textRotation="0" wrapText="false" indent="0" shrinkToFit="false"/>
      <protection locked="false" hidden="true"/>
    </xf>
    <xf numFmtId="167" fontId="6" fillId="12" borderId="39" xfId="0" applyFont="true" applyBorder="true" applyAlignment="true" applyProtection="true">
      <alignment horizontal="left" vertical="center" textRotation="0" wrapText="false" indent="0" shrinkToFit="false"/>
      <protection locked="false" hidden="true"/>
    </xf>
    <xf numFmtId="167" fontId="6" fillId="12" borderId="25" xfId="0" applyFont="true" applyBorder="true" applyAlignment="true" applyProtection="true">
      <alignment horizontal="left" vertical="center" textRotation="0" wrapText="false" indent="0" shrinkToFit="false"/>
      <protection locked="false" hidden="true"/>
    </xf>
    <xf numFmtId="164" fontId="6" fillId="12" borderId="8" xfId="0" applyFont="true" applyBorder="true" applyAlignment="true" applyProtection="true">
      <alignment horizontal="general" vertical="center" textRotation="0" wrapText="false" indent="0" shrinkToFit="false"/>
      <protection locked="true" hidden="true"/>
    </xf>
    <xf numFmtId="167" fontId="6" fillId="12" borderId="17" xfId="0" applyFont="true" applyBorder="true" applyAlignment="true" applyProtection="true">
      <alignment horizontal="left" vertical="center" textRotation="0" wrapText="false" indent="0" shrinkToFit="false"/>
      <protection locked="false" hidden="true"/>
    </xf>
    <xf numFmtId="167" fontId="6" fillId="12" borderId="8" xfId="0" applyFont="true" applyBorder="true" applyAlignment="true" applyProtection="true">
      <alignment horizontal="left" vertical="center" textRotation="0" wrapText="false" indent="0" shrinkToFit="false"/>
      <protection locked="false" hidden="true"/>
    </xf>
    <xf numFmtId="167" fontId="6" fillId="12" borderId="9" xfId="0" applyFont="true" applyBorder="true" applyAlignment="true" applyProtection="true">
      <alignment horizontal="left" vertical="center" textRotation="0" wrapText="false" indent="0" shrinkToFit="false"/>
      <protection locked="false" hidden="true"/>
    </xf>
    <xf numFmtId="167" fontId="6" fillId="12" borderId="40" xfId="0" applyFont="true" applyBorder="true" applyAlignment="true" applyProtection="true">
      <alignment horizontal="left" vertical="center" textRotation="0" wrapText="false" indent="0" shrinkToFit="false"/>
      <protection locked="false" hidden="true"/>
    </xf>
    <xf numFmtId="167" fontId="6" fillId="12" borderId="28" xfId="0" applyFont="true" applyBorder="true" applyAlignment="true" applyProtection="true">
      <alignment horizontal="left" vertical="center" textRotation="0" wrapText="false" indent="0" shrinkToFit="false"/>
      <protection locked="false" hidden="true"/>
    </xf>
    <xf numFmtId="164" fontId="18" fillId="13" borderId="31" xfId="0" applyFont="true" applyBorder="true" applyAlignment="true" applyProtection="true">
      <alignment horizontal="center" vertical="center" textRotation="90" wrapText="false" indent="0" shrinkToFit="false"/>
      <protection locked="true" hidden="true"/>
    </xf>
    <xf numFmtId="164" fontId="6" fillId="13" borderId="34" xfId="0" applyFont="true" applyBorder="true" applyAlignment="true" applyProtection="true">
      <alignment horizontal="general" vertical="center" textRotation="0" wrapText="false" indent="0" shrinkToFit="false"/>
      <protection locked="true" hidden="true"/>
    </xf>
    <xf numFmtId="167" fontId="6" fillId="13" borderId="12" xfId="0" applyFont="true" applyBorder="true" applyAlignment="true" applyProtection="true">
      <alignment horizontal="left" vertical="center" textRotation="0" wrapText="false" indent="0" shrinkToFit="false"/>
      <protection locked="false" hidden="true"/>
    </xf>
    <xf numFmtId="167" fontId="6" fillId="13" borderId="34" xfId="0" applyFont="true" applyBorder="true" applyAlignment="true" applyProtection="true">
      <alignment horizontal="left" vertical="center" textRotation="0" wrapText="false" indent="0" shrinkToFit="false"/>
      <protection locked="false" hidden="true"/>
    </xf>
    <xf numFmtId="167" fontId="6" fillId="13" borderId="13" xfId="0" applyFont="true" applyBorder="true" applyAlignment="true" applyProtection="true">
      <alignment horizontal="left" vertical="center" textRotation="0" wrapText="false" indent="0" shrinkToFit="false"/>
      <protection locked="false" hidden="true"/>
    </xf>
    <xf numFmtId="167" fontId="6" fillId="13" borderId="38" xfId="0" applyFont="true" applyBorder="true" applyAlignment="true" applyProtection="true">
      <alignment horizontal="left" vertical="center" textRotation="0" wrapText="false" indent="0" shrinkToFit="false"/>
      <protection locked="false" hidden="true"/>
    </xf>
    <xf numFmtId="167" fontId="6" fillId="13" borderId="11" xfId="0" applyFont="true" applyBorder="true" applyAlignment="true" applyProtection="true">
      <alignment horizontal="left" vertical="center" textRotation="0" wrapText="false" indent="0" shrinkToFit="false"/>
      <protection locked="false" hidden="true"/>
    </xf>
    <xf numFmtId="164" fontId="6" fillId="13" borderId="5" xfId="0" applyFont="true" applyBorder="true" applyAlignment="true" applyProtection="true">
      <alignment horizontal="general" vertical="center" textRotation="0" wrapText="false" indent="0" shrinkToFit="false"/>
      <protection locked="true" hidden="true"/>
    </xf>
    <xf numFmtId="167" fontId="6" fillId="13" borderId="14" xfId="0" applyFont="true" applyBorder="true" applyAlignment="true" applyProtection="true">
      <alignment horizontal="left" vertical="center" textRotation="0" wrapText="false" indent="0" shrinkToFit="false"/>
      <protection locked="false" hidden="true"/>
    </xf>
    <xf numFmtId="167" fontId="6" fillId="13" borderId="5" xfId="0" applyFont="true" applyBorder="true" applyAlignment="true" applyProtection="true">
      <alignment horizontal="left" vertical="center" textRotation="0" wrapText="false" indent="0" shrinkToFit="false"/>
      <protection locked="false" hidden="true"/>
    </xf>
    <xf numFmtId="167" fontId="6" fillId="13" borderId="6" xfId="0" applyFont="true" applyBorder="true" applyAlignment="true" applyProtection="true">
      <alignment horizontal="left" vertical="center" textRotation="0" wrapText="false" indent="0" shrinkToFit="false"/>
      <protection locked="false" hidden="true"/>
    </xf>
    <xf numFmtId="167" fontId="6" fillId="13" borderId="39" xfId="0" applyFont="true" applyBorder="true" applyAlignment="true" applyProtection="true">
      <alignment horizontal="left" vertical="center" textRotation="0" wrapText="false" indent="0" shrinkToFit="false"/>
      <protection locked="false" hidden="true"/>
    </xf>
    <xf numFmtId="167" fontId="6" fillId="13" borderId="25" xfId="0" applyFont="true" applyBorder="true" applyAlignment="true" applyProtection="true">
      <alignment horizontal="left" vertical="center" textRotation="0" wrapText="false" indent="0" shrinkToFit="false"/>
      <protection locked="false" hidden="true"/>
    </xf>
    <xf numFmtId="164" fontId="6" fillId="13" borderId="8" xfId="0" applyFont="true" applyBorder="true" applyAlignment="true" applyProtection="true">
      <alignment horizontal="general" vertical="center" textRotation="0" wrapText="false" indent="0" shrinkToFit="false"/>
      <protection locked="true" hidden="true"/>
    </xf>
    <xf numFmtId="167" fontId="6" fillId="13" borderId="17" xfId="0" applyFont="true" applyBorder="true" applyAlignment="true" applyProtection="true">
      <alignment horizontal="left" vertical="center" textRotation="0" wrapText="false" indent="0" shrinkToFit="false"/>
      <protection locked="false" hidden="true"/>
    </xf>
    <xf numFmtId="167" fontId="6" fillId="13" borderId="8" xfId="0" applyFont="true" applyBorder="true" applyAlignment="true" applyProtection="true">
      <alignment horizontal="left" vertical="center" textRotation="0" wrapText="false" indent="0" shrinkToFit="false"/>
      <protection locked="false" hidden="true"/>
    </xf>
    <xf numFmtId="167" fontId="6" fillId="13" borderId="9" xfId="0" applyFont="true" applyBorder="true" applyAlignment="true" applyProtection="true">
      <alignment horizontal="left" vertical="center" textRotation="0" wrapText="false" indent="0" shrinkToFit="false"/>
      <protection locked="false" hidden="true"/>
    </xf>
    <xf numFmtId="167" fontId="6" fillId="13" borderId="40" xfId="0" applyFont="true" applyBorder="true" applyAlignment="true" applyProtection="true">
      <alignment horizontal="left" vertical="center" textRotation="0" wrapText="false" indent="0" shrinkToFit="false"/>
      <protection locked="false" hidden="true"/>
    </xf>
    <xf numFmtId="167" fontId="6" fillId="13" borderId="28" xfId="0" applyFont="true" applyBorder="true" applyAlignment="true" applyProtection="true">
      <alignment horizontal="left" vertical="center" textRotation="0" wrapText="false" indent="0" shrinkToFit="false"/>
      <protection locked="false" hidden="true"/>
    </xf>
    <xf numFmtId="164" fontId="20" fillId="4" borderId="1" xfId="0" applyFont="true" applyBorder="true" applyAlignment="true" applyProtection="false">
      <alignment horizontal="center" vertical="center" textRotation="0" wrapText="false" indent="0" shrinkToFit="false"/>
      <protection locked="true" hidden="false"/>
    </xf>
    <xf numFmtId="164" fontId="20" fillId="4" borderId="3" xfId="0" applyFont="true" applyBorder="true" applyAlignment="true" applyProtection="false">
      <alignment horizontal="center" vertical="center" textRotation="0" wrapText="false" indent="0" shrinkToFit="false"/>
      <protection locked="true" hidden="false"/>
    </xf>
    <xf numFmtId="164" fontId="0" fillId="4" borderId="1" xfId="0" applyFont="true" applyBorder="true" applyAlignment="true" applyProtection="true">
      <alignment horizontal="center" vertical="center" textRotation="0" wrapText="true" indent="0" shrinkToFit="false"/>
      <protection locked="true" hidden="true"/>
    </xf>
    <xf numFmtId="164" fontId="0" fillId="4" borderId="1" xfId="0" applyFont="true" applyBorder="true" applyAlignment="true" applyProtection="false">
      <alignment horizontal="center" vertical="center" textRotation="0" wrapText="false" indent="0" shrinkToFit="false"/>
      <protection locked="true" hidden="false"/>
    </xf>
    <xf numFmtId="164" fontId="0" fillId="4" borderId="31" xfId="0" applyFont="true" applyBorder="true" applyAlignment="true" applyProtection="true">
      <alignment horizontal="center" vertical="center" textRotation="0" wrapText="true" indent="0" shrinkToFit="false"/>
      <protection locked="false" hidden="false"/>
    </xf>
    <xf numFmtId="164" fontId="0" fillId="4" borderId="32" xfId="0" applyFont="true" applyBorder="true" applyAlignment="true" applyProtection="true">
      <alignment horizontal="center" vertical="center" textRotation="0" wrapText="true" indent="0" shrinkToFit="false"/>
      <protection locked="false" hidden="false"/>
    </xf>
    <xf numFmtId="164" fontId="0" fillId="4" borderId="20" xfId="0" applyFont="true" applyBorder="true" applyAlignment="true" applyProtection="true">
      <alignment horizontal="center" vertical="center" textRotation="0" wrapText="true" indent="0" shrinkToFit="false"/>
      <protection locked="false" hidden="false"/>
    </xf>
    <xf numFmtId="164" fontId="12" fillId="4" borderId="13" xfId="0" applyFont="true" applyBorder="true" applyAlignment="true" applyProtection="true">
      <alignment horizontal="general" vertical="center" textRotation="0" wrapText="false" indent="0" shrinkToFit="false"/>
      <protection locked="true" hidden="true"/>
    </xf>
    <xf numFmtId="167" fontId="6" fillId="4" borderId="38" xfId="0" applyFont="true" applyBorder="true" applyAlignment="true" applyProtection="true">
      <alignment horizontal="right" vertical="center" textRotation="0" wrapText="false" indent="0" shrinkToFit="false"/>
      <protection locked="true" hidden="true"/>
    </xf>
    <xf numFmtId="166" fontId="0" fillId="4" borderId="2" xfId="15" applyFont="true" applyBorder="true" applyAlignment="true" applyProtection="true">
      <alignment horizontal="right" vertical="center" textRotation="0" wrapText="false" indent="0" shrinkToFit="false"/>
      <protection locked="true" hidden="true"/>
    </xf>
    <xf numFmtId="167" fontId="0" fillId="3" borderId="12" xfId="0" applyFont="false" applyBorder="true" applyAlignment="true" applyProtection="true">
      <alignment horizontal="right" vertical="center" textRotation="0" wrapText="false" indent="0" shrinkToFit="false"/>
      <protection locked="false" hidden="true"/>
    </xf>
    <xf numFmtId="169" fontId="0" fillId="4" borderId="34" xfId="0" applyFont="false" applyBorder="true" applyAlignment="true" applyProtection="true">
      <alignment horizontal="right" vertical="center" textRotation="0" wrapText="false" indent="0" shrinkToFit="false"/>
      <protection locked="true" hidden="true"/>
    </xf>
    <xf numFmtId="167" fontId="0" fillId="3" borderId="34" xfId="0" applyFont="false" applyBorder="true" applyAlignment="true" applyProtection="true">
      <alignment horizontal="right" vertical="center" textRotation="0" wrapText="false" indent="0" shrinkToFit="false"/>
      <protection locked="false" hidden="true"/>
    </xf>
    <xf numFmtId="169" fontId="0" fillId="4" borderId="13" xfId="0" applyFont="false" applyBorder="true" applyAlignment="true" applyProtection="true">
      <alignment horizontal="right" vertical="center" textRotation="0" wrapText="false" indent="0" shrinkToFit="false"/>
      <protection locked="true" hidden="true"/>
    </xf>
    <xf numFmtId="164" fontId="12" fillId="4" borderId="6" xfId="0" applyFont="true" applyBorder="true" applyAlignment="true" applyProtection="true">
      <alignment horizontal="general" vertical="center" textRotation="0" wrapText="false" indent="0" shrinkToFit="false"/>
      <protection locked="true" hidden="true"/>
    </xf>
    <xf numFmtId="167" fontId="6" fillId="4" borderId="39" xfId="0" applyFont="true" applyBorder="true" applyAlignment="true" applyProtection="true">
      <alignment horizontal="right" vertical="center" textRotation="0" wrapText="false" indent="0" shrinkToFit="false"/>
      <protection locked="true" hidden="true"/>
    </xf>
    <xf numFmtId="167" fontId="0" fillId="3" borderId="14" xfId="0" applyFont="false" applyBorder="true" applyAlignment="true" applyProtection="true">
      <alignment horizontal="right" vertical="center" textRotation="0" wrapText="false" indent="0" shrinkToFit="false"/>
      <protection locked="false" hidden="true"/>
    </xf>
    <xf numFmtId="169" fontId="0" fillId="4" borderId="5" xfId="0" applyFont="false" applyBorder="true" applyAlignment="true" applyProtection="true">
      <alignment horizontal="right" vertical="center" textRotation="0" wrapText="false" indent="0" shrinkToFit="false"/>
      <protection locked="true" hidden="true"/>
    </xf>
    <xf numFmtId="167" fontId="0" fillId="3" borderId="5" xfId="0" applyFont="false" applyBorder="true" applyAlignment="true" applyProtection="true">
      <alignment horizontal="right" vertical="center" textRotation="0" wrapText="false" indent="0" shrinkToFit="false"/>
      <protection locked="false" hidden="true"/>
    </xf>
    <xf numFmtId="169" fontId="0" fillId="4" borderId="6" xfId="0" applyFont="false" applyBorder="true" applyAlignment="true" applyProtection="true">
      <alignment horizontal="right" vertical="center" textRotation="0" wrapText="false" indent="0" shrinkToFit="false"/>
      <protection locked="true" hidden="true"/>
    </xf>
    <xf numFmtId="164" fontId="12" fillId="4" borderId="9" xfId="0" applyFont="true" applyBorder="true" applyAlignment="true" applyProtection="true">
      <alignment horizontal="general" vertical="center" textRotation="0" wrapText="false" indent="0" shrinkToFit="false"/>
      <protection locked="true" hidden="true"/>
    </xf>
    <xf numFmtId="167" fontId="6" fillId="4" borderId="40" xfId="0" applyFont="true" applyBorder="true" applyAlignment="true" applyProtection="true">
      <alignment horizontal="right" vertical="center" textRotation="0" wrapText="false" indent="0" shrinkToFit="false"/>
      <protection locked="true" hidden="true"/>
    </xf>
    <xf numFmtId="164" fontId="12" fillId="4" borderId="20" xfId="0" applyFont="true" applyBorder="true" applyAlignment="true" applyProtection="true">
      <alignment horizontal="general" vertical="center" textRotation="0" wrapText="false" indent="0" shrinkToFit="false"/>
      <protection locked="true" hidden="true"/>
    </xf>
    <xf numFmtId="167" fontId="6" fillId="4" borderId="30" xfId="0" applyFont="true" applyBorder="true" applyAlignment="true" applyProtection="true">
      <alignment horizontal="right" vertical="center" textRotation="0" wrapText="false" indent="0" shrinkToFit="false"/>
      <protection locked="true" hidden="true"/>
    </xf>
    <xf numFmtId="169" fontId="0" fillId="4" borderId="5" xfId="0" applyFont="false" applyBorder="true" applyAlignment="true" applyProtection="true">
      <alignment horizontal="center" vertical="center" textRotation="0" wrapText="false" indent="0" shrinkToFit="false"/>
      <protection locked="true" hidden="true"/>
    </xf>
    <xf numFmtId="167" fontId="0" fillId="3" borderId="17" xfId="0" applyFont="false" applyBorder="true" applyAlignment="true" applyProtection="true">
      <alignment horizontal="right" vertical="center" textRotation="0" wrapText="false" indent="0" shrinkToFit="false"/>
      <protection locked="false" hidden="true"/>
    </xf>
    <xf numFmtId="169" fontId="0" fillId="4" borderId="8" xfId="0" applyFont="false" applyBorder="true" applyAlignment="true" applyProtection="true">
      <alignment horizontal="right" vertical="center" textRotation="0" wrapText="false" indent="0" shrinkToFit="false"/>
      <protection locked="true" hidden="true"/>
    </xf>
    <xf numFmtId="167" fontId="0" fillId="3" borderId="8" xfId="0" applyFont="false" applyBorder="true" applyAlignment="true" applyProtection="true">
      <alignment horizontal="right" vertical="center" textRotation="0" wrapText="false" indent="0" shrinkToFit="false"/>
      <protection locked="false" hidden="true"/>
    </xf>
    <xf numFmtId="169" fontId="0" fillId="4" borderId="9" xfId="0" applyFont="false" applyBorder="true" applyAlignment="true" applyProtection="true">
      <alignment horizontal="right" vertical="center" textRotation="0" wrapText="false" indent="0" shrinkToFit="false"/>
      <protection locked="true" hidden="true"/>
    </xf>
    <xf numFmtId="164" fontId="0" fillId="0" borderId="0" xfId="0" applyFont="false" applyBorder="false" applyAlignment="true" applyProtection="false">
      <alignment horizontal="center" vertical="center" textRotation="0" wrapText="false" indent="0" shrinkToFit="false"/>
      <protection locked="true" hidden="false"/>
    </xf>
    <xf numFmtId="164" fontId="13" fillId="9" borderId="32" xfId="0" applyFont="true" applyBorder="true" applyAlignment="true" applyProtection="true">
      <alignment horizontal="center" vertical="center" textRotation="90" wrapText="false" indent="0" shrinkToFit="false"/>
      <protection locked="true" hidden="true"/>
    </xf>
    <xf numFmtId="164" fontId="0" fillId="4" borderId="1" xfId="0" applyFont="true" applyBorder="true" applyAlignment="true" applyProtection="false">
      <alignment horizontal="center" vertical="center" textRotation="0" wrapText="true" indent="0" shrinkToFit="false"/>
      <protection locked="true" hidden="false"/>
    </xf>
    <xf numFmtId="164" fontId="12" fillId="5" borderId="11" xfId="0" applyFont="true" applyBorder="true" applyAlignment="true" applyProtection="true">
      <alignment horizontal="general" vertical="center" textRotation="0" wrapText="false" indent="0" shrinkToFit="false"/>
      <protection locked="true" hidden="true"/>
    </xf>
    <xf numFmtId="167" fontId="0" fillId="4" borderId="33" xfId="0" applyFont="true" applyBorder="true" applyAlignment="true" applyProtection="true">
      <alignment horizontal="right" vertical="center" textRotation="0" wrapText="false" indent="0" shrinkToFit="false"/>
      <protection locked="true" hidden="true"/>
    </xf>
    <xf numFmtId="166" fontId="0" fillId="3" borderId="11" xfId="15" applyFont="true" applyBorder="true" applyAlignment="true" applyProtection="true">
      <alignment horizontal="right" vertical="center" textRotation="0" wrapText="false" indent="0" shrinkToFit="false"/>
      <protection locked="true" hidden="true"/>
    </xf>
    <xf numFmtId="166" fontId="13" fillId="9" borderId="45" xfId="0" applyFont="true" applyBorder="true" applyAlignment="true" applyProtection="true">
      <alignment horizontal="right" vertical="center" textRotation="0" wrapText="false" indent="0" shrinkToFit="false"/>
      <protection locked="true" hidden="true"/>
    </xf>
    <xf numFmtId="167" fontId="0" fillId="3" borderId="44" xfId="0" applyFont="false" applyBorder="true" applyAlignment="true" applyProtection="true">
      <alignment horizontal="right" vertical="center" textRotation="0" wrapText="false" indent="0" shrinkToFit="false"/>
      <protection locked="false" hidden="true"/>
    </xf>
    <xf numFmtId="167" fontId="0" fillId="3" borderId="45" xfId="0" applyFont="false" applyBorder="true" applyAlignment="true" applyProtection="true">
      <alignment horizontal="right" vertical="center" textRotation="0" wrapText="false" indent="0" shrinkToFit="false"/>
      <protection locked="false" hidden="true"/>
    </xf>
    <xf numFmtId="167" fontId="0" fillId="4" borderId="22" xfId="0" applyFont="false" applyBorder="true" applyAlignment="true" applyProtection="true">
      <alignment horizontal="right" vertical="center" textRotation="0" wrapText="false" indent="0" shrinkToFit="false"/>
      <protection locked="true" hidden="true"/>
    </xf>
    <xf numFmtId="164" fontId="12" fillId="5" borderId="25" xfId="0" applyFont="true" applyBorder="true" applyAlignment="true" applyProtection="true">
      <alignment horizontal="general" vertical="center" textRotation="0" wrapText="false" indent="0" shrinkToFit="false"/>
      <protection locked="true" hidden="true"/>
    </xf>
    <xf numFmtId="167" fontId="0" fillId="4" borderId="35" xfId="0" applyFont="true" applyBorder="true" applyAlignment="true" applyProtection="true">
      <alignment horizontal="right" vertical="center" textRotation="0" wrapText="false" indent="0" shrinkToFit="false"/>
      <protection locked="true" hidden="true"/>
    </xf>
    <xf numFmtId="166" fontId="0" fillId="3" borderId="25" xfId="15" applyFont="true" applyBorder="true" applyAlignment="true" applyProtection="true">
      <alignment horizontal="right" vertical="center" textRotation="0" wrapText="false" indent="0" shrinkToFit="false"/>
      <protection locked="true" hidden="true"/>
    </xf>
    <xf numFmtId="166" fontId="13" fillId="9" borderId="5" xfId="0" applyFont="true" applyBorder="true" applyAlignment="true" applyProtection="true">
      <alignment horizontal="right" vertical="center" textRotation="0" wrapText="false" indent="0" shrinkToFit="false"/>
      <protection locked="true" hidden="true"/>
    </xf>
    <xf numFmtId="167" fontId="0" fillId="4" borderId="25" xfId="0" applyFont="false" applyBorder="true" applyAlignment="true" applyProtection="true">
      <alignment horizontal="right" vertical="center" textRotation="0" wrapText="false" indent="0" shrinkToFit="false"/>
      <protection locked="true" hidden="true"/>
    </xf>
    <xf numFmtId="164" fontId="12" fillId="5" borderId="28" xfId="0" applyFont="true" applyBorder="true" applyAlignment="true" applyProtection="true">
      <alignment horizontal="general" vertical="center" textRotation="0" wrapText="false" indent="0" shrinkToFit="false"/>
      <protection locked="true" hidden="true"/>
    </xf>
    <xf numFmtId="167" fontId="0" fillId="4" borderId="36" xfId="0" applyFont="true" applyBorder="true" applyAlignment="true" applyProtection="true">
      <alignment horizontal="right" vertical="center" textRotation="0" wrapText="false" indent="0" shrinkToFit="false"/>
      <protection locked="true" hidden="true"/>
    </xf>
    <xf numFmtId="166" fontId="0" fillId="3" borderId="28" xfId="15" applyFont="true" applyBorder="true" applyAlignment="true" applyProtection="true">
      <alignment horizontal="right" vertical="center" textRotation="0" wrapText="false" indent="0" shrinkToFit="false"/>
      <protection locked="true" hidden="true"/>
    </xf>
    <xf numFmtId="167" fontId="0" fillId="3" borderId="58" xfId="0" applyFont="false" applyBorder="true" applyAlignment="true" applyProtection="true">
      <alignment horizontal="right" vertical="center" textRotation="0" wrapText="false" indent="0" shrinkToFit="false"/>
      <protection locked="false" hidden="true"/>
    </xf>
    <xf numFmtId="167" fontId="0" fillId="3" borderId="56" xfId="0" applyFont="false" applyBorder="true" applyAlignment="true" applyProtection="true">
      <alignment horizontal="right" vertical="center" textRotation="0" wrapText="false" indent="0" shrinkToFit="false"/>
      <protection locked="false" hidden="true"/>
    </xf>
    <xf numFmtId="167" fontId="0" fillId="4" borderId="28" xfId="0" applyFont="false" applyBorder="true" applyAlignment="true" applyProtection="true">
      <alignment horizontal="right" vertical="center" textRotation="0" wrapText="false" indent="0" shrinkToFit="false"/>
      <protection locked="true" hidden="true"/>
    </xf>
    <xf numFmtId="164" fontId="0" fillId="4" borderId="1" xfId="0" applyFont="true" applyBorder="true" applyAlignment="true" applyProtection="false">
      <alignment horizontal="center" vertical="bottom" textRotation="0" wrapText="false" indent="0" shrinkToFit="false"/>
      <protection locked="true" hidden="false"/>
    </xf>
    <xf numFmtId="169" fontId="0" fillId="4" borderId="31" xfId="0" applyFont="false" applyBorder="true" applyAlignment="true" applyProtection="false">
      <alignment horizontal="general" vertical="bottom" textRotation="0" wrapText="false" indent="0" shrinkToFit="false"/>
      <protection locked="true" hidden="false"/>
    </xf>
    <xf numFmtId="169" fontId="0" fillId="4" borderId="32" xfId="0" applyFont="false" applyBorder="true" applyAlignment="true" applyProtection="false">
      <alignment horizontal="general" vertical="bottom" textRotation="0" wrapText="false" indent="0" shrinkToFit="false"/>
      <protection locked="true" hidden="false"/>
    </xf>
    <xf numFmtId="169" fontId="0" fillId="4" borderId="20" xfId="0" applyFont="false" applyBorder="true" applyAlignment="true" applyProtection="false">
      <alignment horizontal="general" vertical="bottom" textRotation="0" wrapText="false" indent="0" shrinkToFit="false"/>
      <protection locked="true" hidden="false"/>
    </xf>
    <xf numFmtId="164" fontId="0" fillId="2" borderId="12" xfId="0" applyFont="true" applyBorder="true" applyAlignment="true" applyProtection="true">
      <alignment horizontal="right" vertical="center" textRotation="0" wrapText="false" indent="0" shrinkToFit="false"/>
      <protection locked="true" hidden="true"/>
    </xf>
    <xf numFmtId="164" fontId="0" fillId="2" borderId="13" xfId="0" applyFont="true" applyBorder="true" applyAlignment="true" applyProtection="true">
      <alignment horizontal="left" vertical="center" textRotation="0" wrapText="false" indent="0" shrinkToFit="false"/>
      <protection locked="true" hidden="true"/>
    </xf>
    <xf numFmtId="164" fontId="0" fillId="2" borderId="14" xfId="0" applyFont="true" applyBorder="true" applyAlignment="true" applyProtection="true">
      <alignment horizontal="right" vertical="center" textRotation="0" wrapText="false" indent="0" shrinkToFit="false"/>
      <protection locked="true" hidden="true"/>
    </xf>
    <xf numFmtId="170" fontId="0" fillId="2" borderId="6" xfId="0" applyFont="false" applyBorder="true" applyAlignment="true" applyProtection="true">
      <alignment horizontal="left" vertical="center" textRotation="0" wrapText="false" indent="0" shrinkToFit="false"/>
      <protection locked="false" hidden="true"/>
    </xf>
    <xf numFmtId="164" fontId="0" fillId="2" borderId="6" xfId="0" applyFont="true" applyBorder="true" applyAlignment="true" applyProtection="true">
      <alignment horizontal="left" vertical="center" textRotation="0" wrapText="false" indent="0" shrinkToFit="false"/>
      <protection locked="false" hidden="true"/>
    </xf>
    <xf numFmtId="164" fontId="0" fillId="2" borderId="17" xfId="0" applyFont="true" applyBorder="true" applyAlignment="true" applyProtection="true">
      <alignment horizontal="right" vertical="center" textRotation="0" wrapText="false" indent="0" shrinkToFit="false"/>
      <protection locked="true" hidden="true"/>
    </xf>
    <xf numFmtId="164" fontId="0" fillId="2" borderId="9" xfId="0" applyFont="true" applyBorder="true" applyAlignment="true" applyProtection="true">
      <alignment horizontal="left" vertical="center" textRotation="0" wrapText="false" indent="0" shrinkToFit="false"/>
      <protection locked="false" hidden="true"/>
    </xf>
    <xf numFmtId="164" fontId="0" fillId="2" borderId="31" xfId="0" applyFont="true" applyBorder="true" applyAlignment="true" applyProtection="true">
      <alignment horizontal="center" vertical="center" textRotation="0" wrapText="false" indent="0" shrinkToFit="false"/>
      <protection locked="true" hidden="true"/>
    </xf>
    <xf numFmtId="164" fontId="0" fillId="2" borderId="34" xfId="0" applyFont="true" applyBorder="true" applyAlignment="true" applyProtection="true">
      <alignment horizontal="left" vertical="center" textRotation="0" wrapText="false" indent="0" shrinkToFit="false"/>
      <protection locked="true" hidden="true"/>
    </xf>
    <xf numFmtId="164" fontId="0" fillId="2" borderId="13" xfId="0" applyFont="true" applyBorder="true" applyAlignment="true" applyProtection="true">
      <alignment horizontal="left" vertical="center" textRotation="0" wrapText="true" indent="0" shrinkToFit="false"/>
      <protection locked="true" hidden="true"/>
    </xf>
    <xf numFmtId="164" fontId="0" fillId="2" borderId="6" xfId="0" applyFont="true" applyBorder="true" applyAlignment="true" applyProtection="true">
      <alignment horizontal="left" vertical="center" textRotation="0" wrapText="true" indent="0" shrinkToFit="false"/>
      <protection locked="true" hidden="true"/>
    </xf>
    <xf numFmtId="164" fontId="0" fillId="2" borderId="45" xfId="0" applyFont="true" applyBorder="true" applyAlignment="true" applyProtection="true">
      <alignment horizontal="left" vertical="center" textRotation="0" wrapText="false" indent="0" shrinkToFit="false"/>
      <protection locked="true" hidden="true"/>
    </xf>
    <xf numFmtId="164" fontId="0" fillId="2" borderId="23" xfId="0" applyFont="false" applyBorder="true" applyAlignment="true" applyProtection="true">
      <alignment horizontal="left" vertical="center" textRotation="0" wrapText="true" indent="0" shrinkToFit="false"/>
      <protection locked="true" hidden="true"/>
    </xf>
    <xf numFmtId="164" fontId="0" fillId="2" borderId="5" xfId="0" applyFont="true" applyBorder="true" applyAlignment="true" applyProtection="true">
      <alignment horizontal="left" vertical="center" textRotation="0" wrapText="false" indent="0" shrinkToFit="false"/>
      <protection locked="true" hidden="true"/>
    </xf>
    <xf numFmtId="164" fontId="0" fillId="2" borderId="8" xfId="0" applyFont="true" applyBorder="true" applyAlignment="true" applyProtection="true">
      <alignment horizontal="left" vertical="center" textRotation="0" wrapText="false" indent="0" shrinkToFit="false"/>
      <protection locked="true" hidden="true"/>
    </xf>
    <xf numFmtId="164" fontId="0" fillId="2" borderId="9" xfId="0" applyFont="false" applyBorder="true" applyAlignment="true" applyProtection="true">
      <alignment horizontal="left" vertical="center" textRotation="0" wrapText="true" indent="0" shrinkToFit="false"/>
      <protection locked="true" hidden="true"/>
    </xf>
    <xf numFmtId="164" fontId="0" fillId="16" borderId="5" xfId="0" applyFont="true" applyBorder="true" applyAlignment="false" applyProtection="true">
      <alignment horizontal="general" vertical="bottom" textRotation="0" wrapText="false" indent="0" shrinkToFit="false"/>
      <protection locked="false" hidden="true"/>
    </xf>
    <xf numFmtId="164" fontId="0" fillId="0" borderId="0" xfId="0" applyFont="true" applyBorder="true" applyAlignment="true" applyProtection="true">
      <alignment horizontal="left" vertical="center" textRotation="0" wrapText="false" indent="0" shrinkToFit="false"/>
      <protection locked="true" hidden="true"/>
    </xf>
    <xf numFmtId="171" fontId="0" fillId="0" borderId="0" xfId="0" applyFont="true" applyBorder="true" applyAlignment="false" applyProtection="true">
      <alignment horizontal="general" vertical="bottom" textRotation="0" wrapText="false" indent="0" shrinkToFit="false"/>
      <protection locked="true" hidden="true"/>
    </xf>
    <xf numFmtId="164" fontId="0" fillId="0" borderId="0" xfId="0" applyFont="true" applyBorder="true" applyAlignment="false" applyProtection="true">
      <alignment horizontal="general" vertical="bottom" textRotation="0" wrapText="false" indent="0" shrinkToFit="false"/>
      <protection locked="true" hidden="true"/>
    </xf>
    <xf numFmtId="164" fontId="0" fillId="3" borderId="65" xfId="0" applyFont="false" applyBorder="true" applyAlignment="false" applyProtection="true">
      <alignment horizontal="general" vertical="bottom" textRotation="0" wrapText="false" indent="0" shrinkToFit="false"/>
      <protection locked="true" hidden="true"/>
    </xf>
    <xf numFmtId="164" fontId="0" fillId="3" borderId="41" xfId="0" applyFont="false" applyBorder="true" applyAlignment="true" applyProtection="true">
      <alignment horizontal="general" vertical="center" textRotation="0" wrapText="false" indent="0" shrinkToFit="false"/>
      <protection locked="true" hidden="true"/>
    </xf>
    <xf numFmtId="164" fontId="0" fillId="3" borderId="41" xfId="0" applyFont="false" applyBorder="true" applyAlignment="false" applyProtection="true">
      <alignment horizontal="general" vertical="bottom" textRotation="0" wrapText="false" indent="0" shrinkToFit="false"/>
      <protection locked="true" hidden="true"/>
    </xf>
    <xf numFmtId="164" fontId="0" fillId="3" borderId="21" xfId="0" applyFont="false" applyBorder="true" applyAlignment="false" applyProtection="true">
      <alignment horizontal="general" vertical="bottom" textRotation="0" wrapText="false" indent="0" shrinkToFit="false"/>
      <protection locked="true" hidden="true"/>
    </xf>
    <xf numFmtId="164" fontId="0" fillId="3" borderId="4" xfId="0" applyFont="false" applyBorder="true" applyAlignment="false" applyProtection="true">
      <alignment horizontal="general" vertical="bottom" textRotation="0" wrapText="false" indent="0" shrinkToFit="false"/>
      <protection locked="true" hidden="true"/>
    </xf>
    <xf numFmtId="164" fontId="20" fillId="3" borderId="2" xfId="0" applyFont="true" applyBorder="true" applyAlignment="true" applyProtection="true">
      <alignment horizontal="center" vertical="center" textRotation="0" wrapText="true" indent="0" shrinkToFit="false"/>
      <protection locked="true" hidden="true"/>
    </xf>
    <xf numFmtId="164" fontId="0" fillId="3" borderId="66" xfId="0" applyFont="false" applyBorder="true" applyAlignment="false" applyProtection="true">
      <alignment horizontal="general" vertical="bottom" textRotation="0" wrapText="false" indent="0" shrinkToFit="false"/>
      <protection locked="true" hidden="true"/>
    </xf>
    <xf numFmtId="164" fontId="0" fillId="3" borderId="3" xfId="0" applyFont="true" applyBorder="true" applyAlignment="true" applyProtection="true">
      <alignment horizontal="left" vertical="top" textRotation="0" wrapText="true" indent="0" shrinkToFit="false"/>
      <protection locked="true" hidden="true"/>
    </xf>
    <xf numFmtId="164" fontId="0" fillId="3" borderId="0" xfId="0" applyFont="false" applyBorder="true" applyAlignment="true" applyProtection="true">
      <alignment horizontal="left" vertical="top" textRotation="0" wrapText="true" indent="0" shrinkToFit="false"/>
      <protection locked="true" hidden="true"/>
    </xf>
    <xf numFmtId="164" fontId="0" fillId="3" borderId="5" xfId="0" applyFont="false" applyBorder="true" applyAlignment="true" applyProtection="true">
      <alignment horizontal="left" vertical="top" textRotation="0" wrapText="true" indent="0" shrinkToFit="false"/>
      <protection locked="true" hidden="true"/>
    </xf>
    <xf numFmtId="164" fontId="0" fillId="3" borderId="0" xfId="0" applyFont="false" applyBorder="true" applyAlignment="false" applyProtection="true">
      <alignment horizontal="general" vertical="bottom" textRotation="0" wrapText="false" indent="0" shrinkToFit="false"/>
      <protection locked="true" hidden="true"/>
    </xf>
    <xf numFmtId="164" fontId="0" fillId="3" borderId="63" xfId="0" applyFont="true" applyBorder="true" applyAlignment="true" applyProtection="true">
      <alignment horizontal="center" vertical="top" textRotation="0" wrapText="true" indent="0" shrinkToFit="false"/>
      <protection locked="true" hidden="true"/>
    </xf>
    <xf numFmtId="164" fontId="0" fillId="16" borderId="5" xfId="0" applyFont="false" applyBorder="true" applyAlignment="true" applyProtection="true">
      <alignment horizontal="center" vertical="center" textRotation="0" wrapText="true" indent="0" shrinkToFit="false"/>
      <protection locked="false" hidden="true"/>
    </xf>
    <xf numFmtId="164" fontId="0" fillId="3" borderId="63" xfId="0" applyFont="false" applyBorder="true" applyAlignment="true" applyProtection="true">
      <alignment horizontal="left" vertical="top" textRotation="0" wrapText="true" indent="0" shrinkToFit="false"/>
      <protection locked="true" hidden="true"/>
    </xf>
    <xf numFmtId="164" fontId="0" fillId="16" borderId="5" xfId="0" applyFont="false" applyBorder="true" applyAlignment="true" applyProtection="true">
      <alignment horizontal="center" vertical="top" textRotation="0" wrapText="true" indent="0" shrinkToFit="false"/>
      <protection locked="false" hidden="true"/>
    </xf>
    <xf numFmtId="164" fontId="0" fillId="3" borderId="7" xfId="0" applyFont="false" applyBorder="true" applyAlignment="false" applyProtection="true">
      <alignment horizontal="general" vertical="bottom" textRotation="0" wrapText="false" indent="0" shrinkToFit="false"/>
      <protection locked="true" hidden="true"/>
    </xf>
    <xf numFmtId="164" fontId="0" fillId="3" borderId="60" xfId="0" applyFont="false" applyBorder="true" applyAlignment="false" applyProtection="true">
      <alignment horizontal="general" vertical="bottom" textRotation="0" wrapText="false" indent="0" shrinkToFit="false"/>
      <protection locked="true" hidden="true"/>
    </xf>
    <xf numFmtId="164" fontId="0" fillId="3" borderId="10" xfId="0" applyFont="false" applyBorder="true" applyAlignment="false" applyProtection="true">
      <alignment horizontal="general" vertical="bottom" textRotation="0" wrapText="false" indent="0" shrinkToFit="false"/>
      <protection locked="true" hidden="true"/>
    </xf>
    <xf numFmtId="164" fontId="21" fillId="17"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22" fillId="17" borderId="5" xfId="0" applyFont="true" applyBorder="true" applyAlignment="true" applyProtection="false">
      <alignment horizontal="center" vertical="center" textRotation="0" wrapText="true" indent="0" shrinkToFit="false"/>
      <protection locked="true" hidden="false"/>
    </xf>
    <xf numFmtId="164" fontId="13" fillId="17" borderId="5" xfId="0" applyFont="true" applyBorder="true" applyAlignment="true" applyProtection="false">
      <alignment horizontal="general" vertical="bottom" textRotation="0" wrapText="true" indent="0" shrinkToFit="false"/>
      <protection locked="true" hidden="false"/>
    </xf>
    <xf numFmtId="164" fontId="13" fillId="17" borderId="5" xfId="0" applyFont="true" applyBorder="true" applyAlignment="true" applyProtection="false">
      <alignment horizontal="left" vertical="center" textRotation="0" wrapText="false" indent="0" shrinkToFit="false"/>
      <protection locked="true" hidden="false"/>
    </xf>
    <xf numFmtId="164" fontId="13" fillId="17" borderId="5"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CC00"/>
      <rgbColor rgb="FF0000FF"/>
      <rgbColor rgb="FFFFFF00"/>
      <rgbColor rgb="FFFF00FF"/>
      <rgbColor rgb="FF00FFFF"/>
      <rgbColor rgb="FF800000"/>
      <rgbColor rgb="FF008000"/>
      <rgbColor rgb="FF000080"/>
      <rgbColor rgb="FF808000"/>
      <rgbColor rgb="FF800080"/>
      <rgbColor rgb="FF008080"/>
      <rgbColor rgb="FFC4BD97"/>
      <rgbColor rgb="FF808080"/>
      <rgbColor rgb="FF9999FF"/>
      <rgbColor rgb="FF7030A0"/>
      <rgbColor rgb="FFFFFFCC"/>
      <rgbColor rgb="FFDBEEF4"/>
      <rgbColor rgb="FF660066"/>
      <rgbColor rgb="FFFF8080"/>
      <rgbColor rgb="FF0066CC"/>
      <rgbColor rgb="FFC6D9F1"/>
      <rgbColor rgb="FF000080"/>
      <rgbColor rgb="FFFF00FF"/>
      <rgbColor rgb="FFFFFF00"/>
      <rgbColor rgb="FF00FFFF"/>
      <rgbColor rgb="FF800080"/>
      <rgbColor rgb="FF800000"/>
      <rgbColor rgb="FF008080"/>
      <rgbColor rgb="FF0000FF"/>
      <rgbColor rgb="FF00B0F0"/>
      <rgbColor rgb="FFCCFFFF"/>
      <rgbColor rgb="FFDDDDDD"/>
      <rgbColor rgb="FFC3D69B"/>
      <rgbColor rgb="FFB9CDE5"/>
      <rgbColor rgb="FFFF99CC"/>
      <rgbColor rgb="FFCC99FF"/>
      <rgbColor rgb="FFD9D9D9"/>
      <rgbColor rgb="FF3366FF"/>
      <rgbColor rgb="FF33CCCC"/>
      <rgbColor rgb="FF99CC00"/>
      <rgbColor rgb="FFFFCC00"/>
      <rgbColor rgb="FFFF9900"/>
      <rgbColor rgb="FFFF6600"/>
      <rgbColor rgb="FF666699"/>
      <rgbColor rgb="FF969696"/>
      <rgbColor rgb="FF002060"/>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D36"/>
  <sheetViews>
    <sheetView windowProtection="false" showFormulas="false" showGridLines="true" showRowColHeaders="true" showZeros="fals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4" min="1" style="0" width="10.4234693877551"/>
    <col collapsed="false" hidden="false" max="20" min="15" style="0" width="11.8622448979592"/>
    <col collapsed="false" hidden="false" max="1025" min="21" style="0" width="8.4234693877551"/>
  </cols>
  <sheetData>
    <row r="1" customFormat="false" ht="15" hidden="false" customHeight="true" outlineLevel="0" collapsed="false">
      <c r="A1" s="1" t="s">
        <v>0</v>
      </c>
      <c r="B1" s="1"/>
      <c r="C1" s="1"/>
      <c r="D1" s="1"/>
      <c r="E1" s="1"/>
      <c r="F1" s="1"/>
      <c r="G1" s="1"/>
      <c r="H1" s="1"/>
      <c r="I1" s="1"/>
      <c r="J1" s="1"/>
      <c r="K1" s="1"/>
      <c r="L1" s="1"/>
      <c r="M1" s="1"/>
      <c r="N1" s="1"/>
      <c r="O1" s="1"/>
      <c r="P1" s="1"/>
    </row>
    <row r="2" customFormat="false" ht="15" hidden="false" customHeight="true" outlineLevel="0" collapsed="false">
      <c r="A2" s="1"/>
      <c r="B2" s="1"/>
      <c r="C2" s="1"/>
      <c r="D2" s="1"/>
      <c r="E2" s="1"/>
      <c r="F2" s="1"/>
      <c r="G2" s="1"/>
      <c r="H2" s="1"/>
      <c r="I2" s="1"/>
      <c r="J2" s="1"/>
      <c r="K2" s="1"/>
      <c r="L2" s="1"/>
      <c r="M2" s="1"/>
      <c r="N2" s="1"/>
      <c r="O2" s="1"/>
      <c r="P2" s="1"/>
    </row>
    <row r="3" customFormat="false" ht="15" hidden="false" customHeight="true" outlineLevel="0" collapsed="false">
      <c r="A3" s="1"/>
      <c r="B3" s="1"/>
      <c r="C3" s="1"/>
      <c r="D3" s="1"/>
      <c r="E3" s="1"/>
      <c r="F3" s="1"/>
      <c r="G3" s="1"/>
      <c r="H3" s="1"/>
      <c r="I3" s="1"/>
      <c r="J3" s="1"/>
      <c r="K3" s="1"/>
      <c r="L3" s="1"/>
      <c r="M3" s="1"/>
      <c r="N3" s="1"/>
      <c r="O3" s="1"/>
      <c r="P3" s="1"/>
    </row>
    <row r="4" customFormat="false" ht="15" hidden="false" customHeight="true" outlineLevel="0" collapsed="false">
      <c r="A4" s="1"/>
      <c r="B4" s="1"/>
      <c r="C4" s="1"/>
      <c r="D4" s="1"/>
      <c r="E4" s="1"/>
      <c r="F4" s="1"/>
      <c r="G4" s="1"/>
      <c r="H4" s="1"/>
      <c r="I4" s="1"/>
      <c r="J4" s="1"/>
      <c r="K4" s="1"/>
      <c r="L4" s="1"/>
      <c r="M4" s="1"/>
      <c r="N4" s="1"/>
      <c r="O4" s="1"/>
      <c r="P4" s="1"/>
    </row>
    <row r="5" customFormat="false" ht="15" hidden="false" customHeight="true" outlineLevel="0" collapsed="false">
      <c r="A5" s="1"/>
      <c r="B5" s="1"/>
      <c r="C5" s="1"/>
      <c r="D5" s="1"/>
      <c r="E5" s="1"/>
      <c r="F5" s="1"/>
      <c r="G5" s="1"/>
      <c r="H5" s="1"/>
      <c r="I5" s="1"/>
      <c r="J5" s="1"/>
      <c r="K5" s="1"/>
      <c r="L5" s="1"/>
      <c r="M5" s="1"/>
      <c r="N5" s="1"/>
      <c r="O5" s="1"/>
      <c r="P5" s="1"/>
    </row>
    <row r="6" customFormat="false" ht="15" hidden="false" customHeight="true" outlineLevel="0" collapsed="false">
      <c r="A6" s="1"/>
      <c r="B6" s="1"/>
      <c r="C6" s="1"/>
      <c r="D6" s="1"/>
      <c r="E6" s="1"/>
      <c r="F6" s="1"/>
      <c r="G6" s="1"/>
      <c r="H6" s="1"/>
      <c r="I6" s="1"/>
      <c r="J6" s="1"/>
      <c r="K6" s="1"/>
      <c r="L6" s="1"/>
      <c r="M6" s="1"/>
      <c r="N6" s="1"/>
      <c r="O6" s="1"/>
      <c r="P6" s="1"/>
    </row>
    <row r="7" customFormat="false" ht="15" hidden="false" customHeight="true" outlineLevel="0" collapsed="false">
      <c r="A7" s="1"/>
      <c r="B7" s="1"/>
      <c r="C7" s="1"/>
      <c r="D7" s="1"/>
      <c r="E7" s="1"/>
      <c r="F7" s="1"/>
      <c r="G7" s="1"/>
      <c r="H7" s="1"/>
      <c r="I7" s="1"/>
      <c r="J7" s="1"/>
      <c r="K7" s="1"/>
      <c r="L7" s="1"/>
      <c r="M7" s="1"/>
      <c r="N7" s="1"/>
      <c r="O7" s="1"/>
      <c r="P7" s="1"/>
    </row>
    <row r="8" customFormat="false" ht="15" hidden="false" customHeight="true" outlineLevel="0" collapsed="false">
      <c r="A8" s="1"/>
      <c r="B8" s="1"/>
      <c r="C8" s="1"/>
      <c r="D8" s="1"/>
      <c r="E8" s="1"/>
      <c r="F8" s="1"/>
      <c r="G8" s="1"/>
      <c r="H8" s="1"/>
      <c r="I8" s="1"/>
      <c r="J8" s="1"/>
      <c r="K8" s="1"/>
      <c r="L8" s="1"/>
      <c r="M8" s="1"/>
      <c r="N8" s="1"/>
      <c r="O8" s="1"/>
      <c r="P8" s="1"/>
    </row>
    <row r="9" customFormat="false" ht="15.95" hidden="false" customHeight="true" outlineLevel="0" collapsed="false">
      <c r="A9" s="2"/>
      <c r="B9" s="2"/>
      <c r="C9" s="2"/>
      <c r="D9" s="2"/>
      <c r="E9" s="2"/>
      <c r="F9" s="2"/>
      <c r="G9" s="2"/>
      <c r="H9" s="2"/>
      <c r="I9" s="2"/>
      <c r="J9" s="3"/>
      <c r="K9" s="3"/>
      <c r="L9" s="4"/>
      <c r="M9" s="4"/>
      <c r="N9" s="4"/>
      <c r="O9" s="4"/>
      <c r="P9" s="4"/>
      <c r="U9" s="5"/>
      <c r="V9" s="5"/>
      <c r="X9" s="6"/>
      <c r="Y9" s="6"/>
      <c r="Z9" s="6"/>
      <c r="AA9" s="6"/>
      <c r="AB9" s="6"/>
      <c r="AC9" s="6"/>
      <c r="AD9" s="6"/>
    </row>
    <row r="10" customFormat="false" ht="15.95" hidden="false" customHeight="true" outlineLevel="0" collapsed="false">
      <c r="A10" s="7" t="s">
        <v>1</v>
      </c>
      <c r="B10" s="7"/>
      <c r="C10" s="7"/>
      <c r="D10" s="7"/>
      <c r="E10" s="7"/>
      <c r="F10" s="7"/>
      <c r="G10" s="7"/>
      <c r="H10" s="7"/>
      <c r="I10" s="7"/>
      <c r="J10" s="7"/>
      <c r="K10" s="7"/>
      <c r="L10" s="7"/>
      <c r="M10" s="7"/>
      <c r="N10" s="7"/>
      <c r="O10" s="7"/>
      <c r="P10" s="7"/>
      <c r="U10" s="5"/>
      <c r="V10" s="5"/>
      <c r="X10" s="6"/>
      <c r="Y10" s="6"/>
      <c r="Z10" s="6"/>
      <c r="AA10" s="6"/>
      <c r="AB10" s="6"/>
      <c r="AC10" s="6"/>
      <c r="AD10" s="6"/>
    </row>
    <row r="11" customFormat="false" ht="15.95" hidden="false" customHeight="true" outlineLevel="0" collapsed="false">
      <c r="A11" s="8" t="s">
        <v>2</v>
      </c>
      <c r="B11" s="8"/>
      <c r="C11" s="8"/>
      <c r="D11" s="8"/>
      <c r="E11" s="8"/>
      <c r="F11" s="8"/>
      <c r="G11" s="8"/>
      <c r="H11" s="8"/>
      <c r="I11" s="8"/>
      <c r="J11" s="8"/>
      <c r="K11" s="8"/>
      <c r="L11" s="8"/>
      <c r="M11" s="8"/>
      <c r="N11" s="8"/>
      <c r="O11" s="8"/>
      <c r="P11" s="8"/>
      <c r="U11" s="5"/>
      <c r="V11" s="5"/>
      <c r="X11" s="6"/>
      <c r="Y11" s="6"/>
      <c r="Z11" s="6"/>
      <c r="AA11" s="6"/>
      <c r="AB11" s="6"/>
      <c r="AC11" s="6"/>
      <c r="AD11" s="6"/>
    </row>
    <row r="12" customFormat="false" ht="15.95" hidden="false" customHeight="true" outlineLevel="0" collapsed="false">
      <c r="A12" s="8"/>
      <c r="B12" s="8"/>
      <c r="C12" s="8"/>
      <c r="D12" s="8"/>
      <c r="E12" s="8"/>
      <c r="F12" s="8"/>
      <c r="G12" s="8"/>
      <c r="H12" s="8"/>
      <c r="I12" s="8"/>
      <c r="J12" s="8"/>
      <c r="K12" s="8"/>
      <c r="L12" s="8"/>
      <c r="M12" s="8"/>
      <c r="N12" s="8"/>
      <c r="O12" s="8"/>
      <c r="P12" s="8"/>
      <c r="U12" s="5"/>
      <c r="V12" s="5"/>
      <c r="X12" s="6"/>
      <c r="Y12" s="6"/>
      <c r="Z12" s="6"/>
      <c r="AA12" s="6"/>
      <c r="AB12" s="6"/>
      <c r="AC12" s="6"/>
      <c r="AD12" s="6"/>
    </row>
    <row r="13" customFormat="false" ht="15.95" hidden="false" customHeight="true" outlineLevel="0" collapsed="false">
      <c r="A13" s="8"/>
      <c r="B13" s="8"/>
      <c r="C13" s="8"/>
      <c r="D13" s="8"/>
      <c r="E13" s="8"/>
      <c r="F13" s="8"/>
      <c r="G13" s="8"/>
      <c r="H13" s="8"/>
      <c r="I13" s="8"/>
      <c r="J13" s="8"/>
      <c r="K13" s="8"/>
      <c r="L13" s="8"/>
      <c r="M13" s="8"/>
      <c r="N13" s="8"/>
      <c r="O13" s="8"/>
      <c r="P13" s="8"/>
      <c r="U13" s="5"/>
      <c r="V13" s="5"/>
      <c r="X13" s="6"/>
      <c r="Y13" s="6"/>
      <c r="Z13" s="6"/>
      <c r="AA13" s="6"/>
      <c r="AB13" s="6"/>
      <c r="AC13" s="6"/>
      <c r="AD13" s="6"/>
    </row>
    <row r="14" customFormat="false" ht="15" hidden="false" customHeight="false" outlineLevel="0" collapsed="false">
      <c r="A14" s="4"/>
      <c r="B14" s="4"/>
      <c r="C14" s="4"/>
      <c r="D14" s="4"/>
      <c r="E14" s="4"/>
      <c r="F14" s="4"/>
      <c r="G14" s="4"/>
      <c r="H14" s="4"/>
      <c r="I14" s="4"/>
      <c r="J14" s="4"/>
      <c r="K14" s="4"/>
      <c r="L14" s="4"/>
      <c r="M14" s="4"/>
      <c r="N14" s="4"/>
      <c r="O14" s="4"/>
      <c r="P14" s="4"/>
    </row>
    <row r="15" customFormat="false" ht="15" hidden="false" customHeight="true" outlineLevel="0" collapsed="false">
      <c r="A15" s="9" t="s">
        <v>3</v>
      </c>
      <c r="B15" s="9"/>
      <c r="C15" s="9"/>
      <c r="D15" s="9"/>
      <c r="E15" s="9"/>
      <c r="F15" s="9"/>
      <c r="G15" s="9"/>
      <c r="H15" s="9"/>
      <c r="I15" s="9"/>
      <c r="J15" s="9"/>
      <c r="K15" s="9"/>
      <c r="L15" s="9"/>
      <c r="M15" s="9"/>
      <c r="N15" s="9"/>
      <c r="O15" s="9"/>
      <c r="P15" s="9"/>
    </row>
    <row r="16" customFormat="false" ht="15" hidden="false" customHeight="true" outlineLevel="0" collapsed="false">
      <c r="A16" s="9"/>
      <c r="B16" s="9"/>
      <c r="C16" s="9"/>
      <c r="D16" s="9"/>
      <c r="E16" s="9"/>
      <c r="F16" s="9"/>
      <c r="G16" s="9"/>
      <c r="H16" s="9"/>
      <c r="I16" s="9"/>
      <c r="J16" s="9"/>
      <c r="K16" s="9"/>
      <c r="L16" s="9"/>
      <c r="M16" s="9"/>
      <c r="N16" s="9"/>
      <c r="O16" s="9"/>
      <c r="P16" s="9"/>
    </row>
    <row r="17" customFormat="false" ht="15" hidden="false" customHeight="false" outlineLevel="0" collapsed="false">
      <c r="A17" s="9"/>
      <c r="B17" s="9"/>
      <c r="C17" s="9"/>
      <c r="D17" s="9"/>
      <c r="E17" s="9"/>
      <c r="F17" s="9"/>
      <c r="G17" s="9"/>
      <c r="H17" s="9"/>
      <c r="I17" s="9"/>
      <c r="J17" s="9"/>
      <c r="K17" s="9"/>
      <c r="L17" s="9"/>
      <c r="M17" s="9"/>
      <c r="N17" s="9"/>
      <c r="O17" s="9"/>
      <c r="P17" s="9"/>
    </row>
    <row r="18" customFormat="false" ht="15" hidden="false" customHeight="false" outlineLevel="0" collapsed="false">
      <c r="A18" s="4"/>
      <c r="B18" s="4"/>
      <c r="C18" s="4"/>
      <c r="D18" s="4"/>
      <c r="E18" s="4"/>
      <c r="F18" s="4"/>
      <c r="G18" s="4"/>
      <c r="H18" s="4"/>
      <c r="I18" s="4"/>
      <c r="J18" s="4"/>
      <c r="K18" s="4"/>
      <c r="L18" s="4"/>
      <c r="M18" s="4"/>
      <c r="N18" s="4"/>
      <c r="O18" s="4"/>
      <c r="P18" s="4"/>
    </row>
    <row r="19" customFormat="false" ht="15" hidden="false" customHeight="true" outlineLevel="0" collapsed="false">
      <c r="A19" s="10" t="s">
        <v>4</v>
      </c>
      <c r="B19" s="10"/>
      <c r="C19" s="10"/>
      <c r="D19" s="10"/>
      <c r="E19" s="10"/>
      <c r="F19" s="10"/>
      <c r="G19" s="10"/>
      <c r="H19" s="10"/>
      <c r="I19" s="10"/>
      <c r="J19" s="10"/>
      <c r="K19" s="10"/>
      <c r="L19" s="10"/>
      <c r="M19" s="10"/>
      <c r="N19" s="10"/>
      <c r="O19" s="10"/>
      <c r="P19" s="10"/>
    </row>
    <row r="20" customFormat="false" ht="15" hidden="false" customHeight="true" outlineLevel="0" collapsed="false">
      <c r="A20" s="11"/>
      <c r="B20" s="12" t="s">
        <v>5</v>
      </c>
      <c r="C20" s="12"/>
      <c r="D20" s="13" t="s">
        <v>6</v>
      </c>
      <c r="E20" s="13"/>
      <c r="F20" s="13"/>
      <c r="G20" s="13"/>
      <c r="H20" s="13"/>
      <c r="I20" s="13"/>
      <c r="J20" s="13"/>
      <c r="K20" s="13"/>
      <c r="L20" s="13"/>
      <c r="M20" s="13"/>
      <c r="N20" s="13"/>
      <c r="O20" s="13"/>
      <c r="P20" s="13"/>
    </row>
    <row r="21" customFormat="false" ht="15" hidden="false" customHeight="true" outlineLevel="0" collapsed="false">
      <c r="A21" s="11"/>
      <c r="B21" s="12"/>
      <c r="C21" s="12"/>
      <c r="D21" s="13"/>
      <c r="E21" s="13"/>
      <c r="F21" s="13"/>
      <c r="G21" s="13"/>
      <c r="H21" s="13"/>
      <c r="I21" s="13"/>
      <c r="J21" s="13"/>
      <c r="K21" s="13"/>
      <c r="L21" s="13"/>
      <c r="M21" s="13"/>
      <c r="N21" s="13"/>
      <c r="O21" s="13"/>
      <c r="P21" s="13"/>
    </row>
    <row r="22" customFormat="false" ht="15" hidden="false" customHeight="true" outlineLevel="0" collapsed="false">
      <c r="A22" s="11"/>
      <c r="B22" s="12" t="s">
        <v>7</v>
      </c>
      <c r="C22" s="12"/>
      <c r="D22" s="13" t="s">
        <v>8</v>
      </c>
      <c r="E22" s="13"/>
      <c r="F22" s="13"/>
      <c r="G22" s="13"/>
      <c r="H22" s="13"/>
      <c r="I22" s="13"/>
      <c r="J22" s="13"/>
      <c r="K22" s="13"/>
      <c r="L22" s="13"/>
      <c r="M22" s="13"/>
      <c r="N22" s="13"/>
      <c r="O22" s="13"/>
      <c r="P22" s="13"/>
    </row>
    <row r="23" customFormat="false" ht="15" hidden="false" customHeight="true" outlineLevel="0" collapsed="false">
      <c r="A23" s="11"/>
      <c r="B23" s="12"/>
      <c r="C23" s="12"/>
      <c r="D23" s="13"/>
      <c r="E23" s="13"/>
      <c r="F23" s="13"/>
      <c r="G23" s="13"/>
      <c r="H23" s="13"/>
      <c r="I23" s="13"/>
      <c r="J23" s="13"/>
      <c r="K23" s="13"/>
      <c r="L23" s="13"/>
      <c r="M23" s="13"/>
      <c r="N23" s="13"/>
      <c r="O23" s="13"/>
      <c r="P23" s="13"/>
    </row>
    <row r="24" customFormat="false" ht="15" hidden="false" customHeight="true" outlineLevel="0" collapsed="false">
      <c r="A24" s="11"/>
      <c r="B24" s="12"/>
      <c r="C24" s="12"/>
      <c r="D24" s="13"/>
      <c r="E24" s="13"/>
      <c r="F24" s="13"/>
      <c r="G24" s="13"/>
      <c r="H24" s="13"/>
      <c r="I24" s="13"/>
      <c r="J24" s="13"/>
      <c r="K24" s="13"/>
      <c r="L24" s="13"/>
      <c r="M24" s="13"/>
      <c r="N24" s="13"/>
      <c r="O24" s="13"/>
      <c r="P24" s="13"/>
    </row>
    <row r="25" customFormat="false" ht="15" hidden="false" customHeight="true" outlineLevel="0" collapsed="false">
      <c r="A25" s="11"/>
      <c r="B25" s="12"/>
      <c r="C25" s="12"/>
      <c r="D25" s="13"/>
      <c r="E25" s="13"/>
      <c r="F25" s="13"/>
      <c r="G25" s="13"/>
      <c r="H25" s="13"/>
      <c r="I25" s="13"/>
      <c r="J25" s="13"/>
      <c r="K25" s="13"/>
      <c r="L25" s="13"/>
      <c r="M25" s="13"/>
      <c r="N25" s="13"/>
      <c r="O25" s="13"/>
      <c r="P25" s="13"/>
    </row>
    <row r="26" customFormat="false" ht="15" hidden="false" customHeight="true" outlineLevel="0" collapsed="false">
      <c r="A26" s="11"/>
      <c r="B26" s="12" t="s">
        <v>9</v>
      </c>
      <c r="C26" s="12"/>
      <c r="D26" s="13" t="s">
        <v>10</v>
      </c>
      <c r="E26" s="13"/>
      <c r="F26" s="13"/>
      <c r="G26" s="13"/>
      <c r="H26" s="13"/>
      <c r="I26" s="13"/>
      <c r="J26" s="13"/>
      <c r="K26" s="13"/>
      <c r="L26" s="13"/>
      <c r="M26" s="13"/>
      <c r="N26" s="13"/>
      <c r="O26" s="13"/>
      <c r="P26" s="13"/>
    </row>
    <row r="27" customFormat="false" ht="15" hidden="false" customHeight="false" outlineLevel="0" collapsed="false">
      <c r="A27" s="14"/>
      <c r="B27" s="12"/>
      <c r="C27" s="12"/>
      <c r="D27" s="13"/>
      <c r="E27" s="13"/>
      <c r="F27" s="13"/>
      <c r="G27" s="13"/>
      <c r="H27" s="13"/>
      <c r="I27" s="13"/>
      <c r="J27" s="13"/>
      <c r="K27" s="13"/>
      <c r="L27" s="13"/>
      <c r="M27" s="13"/>
      <c r="N27" s="13"/>
      <c r="O27" s="13"/>
      <c r="P27" s="13"/>
    </row>
    <row r="28" customFormat="false" ht="15.75" hidden="false" customHeight="true" outlineLevel="0" collapsed="false">
      <c r="A28" s="14"/>
      <c r="B28" s="12" t="s">
        <v>11</v>
      </c>
      <c r="C28" s="12"/>
      <c r="D28" s="13" t="s">
        <v>12</v>
      </c>
      <c r="E28" s="13"/>
      <c r="F28" s="13"/>
      <c r="G28" s="13"/>
      <c r="H28" s="13"/>
      <c r="I28" s="13"/>
      <c r="J28" s="13"/>
      <c r="K28" s="13"/>
      <c r="L28" s="13"/>
      <c r="M28" s="13"/>
      <c r="N28" s="13"/>
      <c r="O28" s="13"/>
      <c r="P28" s="13"/>
    </row>
    <row r="29" customFormat="false" ht="15.75" hidden="true" customHeight="true" outlineLevel="0" collapsed="false">
      <c r="A29" s="14"/>
      <c r="B29" s="12" t="s">
        <v>13</v>
      </c>
      <c r="C29" s="12"/>
      <c r="D29" s="13" t="s">
        <v>14</v>
      </c>
      <c r="E29" s="13"/>
      <c r="F29" s="13"/>
      <c r="G29" s="13"/>
      <c r="H29" s="13"/>
      <c r="I29" s="13"/>
      <c r="J29" s="13"/>
      <c r="K29" s="13"/>
      <c r="L29" s="13"/>
      <c r="M29" s="13"/>
      <c r="N29" s="13"/>
      <c r="O29" s="13"/>
      <c r="P29" s="13"/>
    </row>
    <row r="30" customFormat="false" ht="15.75" hidden="false" customHeight="true" outlineLevel="0" collapsed="false">
      <c r="A30" s="15"/>
      <c r="B30" s="16" t="s">
        <v>15</v>
      </c>
      <c r="C30" s="16"/>
      <c r="D30" s="17" t="s">
        <v>16</v>
      </c>
      <c r="E30" s="17"/>
      <c r="F30" s="17"/>
      <c r="G30" s="17"/>
      <c r="H30" s="17"/>
      <c r="I30" s="17"/>
      <c r="J30" s="17"/>
      <c r="K30" s="17"/>
      <c r="L30" s="17"/>
      <c r="M30" s="17"/>
      <c r="N30" s="17"/>
      <c r="O30" s="17"/>
      <c r="P30" s="17"/>
    </row>
    <row r="31" customFormat="false" ht="15" hidden="false" customHeight="false" outlineLevel="0" collapsed="false">
      <c r="A31" s="4"/>
      <c r="B31" s="4"/>
      <c r="C31" s="4"/>
      <c r="D31" s="4"/>
      <c r="E31" s="4"/>
      <c r="F31" s="4"/>
      <c r="G31" s="4"/>
      <c r="H31" s="4"/>
      <c r="I31" s="4"/>
      <c r="J31" s="4"/>
      <c r="K31" s="4"/>
      <c r="L31" s="4"/>
      <c r="M31" s="4"/>
      <c r="N31" s="4"/>
      <c r="O31" s="4"/>
      <c r="P31" s="4"/>
    </row>
    <row r="32" customFormat="false" ht="15" hidden="false" customHeight="true" outlineLevel="0" collapsed="false">
      <c r="A32" s="10" t="s">
        <v>17</v>
      </c>
      <c r="B32" s="10"/>
      <c r="C32" s="10"/>
      <c r="D32" s="10"/>
      <c r="E32" s="10"/>
      <c r="F32" s="10"/>
      <c r="G32" s="10"/>
      <c r="H32" s="10"/>
      <c r="I32" s="10"/>
      <c r="J32" s="10"/>
      <c r="K32" s="10"/>
      <c r="L32" s="10"/>
      <c r="M32" s="10"/>
      <c r="N32" s="10"/>
      <c r="O32" s="10"/>
      <c r="P32" s="10"/>
    </row>
    <row r="33" customFormat="false" ht="15" hidden="false" customHeight="false" outlineLevel="0" collapsed="false">
      <c r="A33" s="10"/>
      <c r="B33" s="10"/>
      <c r="C33" s="10"/>
      <c r="D33" s="10"/>
      <c r="E33" s="10"/>
      <c r="F33" s="10"/>
      <c r="G33" s="10"/>
      <c r="H33" s="10"/>
      <c r="I33" s="10"/>
      <c r="J33" s="10"/>
      <c r="K33" s="10"/>
      <c r="L33" s="10"/>
      <c r="M33" s="10"/>
      <c r="N33" s="10"/>
      <c r="O33" s="10"/>
      <c r="P33" s="10"/>
    </row>
    <row r="34" customFormat="false" ht="15" hidden="false" customHeight="false" outlineLevel="0" collapsed="false">
      <c r="A34" s="10"/>
      <c r="B34" s="10"/>
      <c r="C34" s="10"/>
      <c r="D34" s="10"/>
      <c r="E34" s="10"/>
      <c r="F34" s="10"/>
      <c r="G34" s="10"/>
      <c r="H34" s="10"/>
      <c r="I34" s="10"/>
      <c r="J34" s="10"/>
      <c r="K34" s="10"/>
      <c r="L34" s="10"/>
      <c r="M34" s="10"/>
      <c r="N34" s="10"/>
      <c r="O34" s="10"/>
      <c r="P34" s="10"/>
    </row>
    <row r="35" customFormat="false" ht="15" hidden="false" customHeight="false" outlineLevel="0" collapsed="false">
      <c r="A35" s="10"/>
      <c r="B35" s="10"/>
      <c r="C35" s="10"/>
      <c r="D35" s="10"/>
      <c r="E35" s="10"/>
      <c r="F35" s="10"/>
      <c r="G35" s="10"/>
      <c r="H35" s="10"/>
      <c r="I35" s="10"/>
      <c r="J35" s="10"/>
      <c r="K35" s="10"/>
      <c r="L35" s="10"/>
      <c r="M35" s="10"/>
      <c r="N35" s="10"/>
      <c r="O35" s="10"/>
      <c r="P35" s="10"/>
    </row>
    <row r="36" customFormat="false" ht="15.75" hidden="false" customHeight="true" outlineLevel="0" collapsed="false">
      <c r="A36" s="18" t="s">
        <v>18</v>
      </c>
      <c r="B36" s="19" t="s">
        <v>19</v>
      </c>
      <c r="C36" s="19"/>
      <c r="D36" s="19"/>
      <c r="E36" s="19"/>
      <c r="F36" s="19"/>
      <c r="G36" s="19"/>
      <c r="H36" s="19"/>
      <c r="I36" s="19"/>
      <c r="J36" s="19"/>
      <c r="K36" s="19"/>
      <c r="L36" s="19"/>
      <c r="M36" s="19"/>
      <c r="N36" s="19"/>
      <c r="O36" s="19"/>
      <c r="P36" s="19"/>
    </row>
  </sheetData>
  <sheetProtection sheet="true" password="defd" objects="true" scenarios="true" selectLockedCells="true"/>
  <mergeCells count="19">
    <mergeCell ref="A1:P8"/>
    <mergeCell ref="A10:P10"/>
    <mergeCell ref="A11:P13"/>
    <mergeCell ref="A15:P17"/>
    <mergeCell ref="A19:P19"/>
    <mergeCell ref="B20:C21"/>
    <mergeCell ref="D20:P21"/>
    <mergeCell ref="B22:C25"/>
    <mergeCell ref="D22:P25"/>
    <mergeCell ref="B26:C27"/>
    <mergeCell ref="D26:P27"/>
    <mergeCell ref="B28:C28"/>
    <mergeCell ref="D28:P28"/>
    <mergeCell ref="B29:C29"/>
    <mergeCell ref="D29:P29"/>
    <mergeCell ref="B30:C30"/>
    <mergeCell ref="D30:P30"/>
    <mergeCell ref="A32:P35"/>
    <mergeCell ref="B36:P3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DT192"/>
  <sheetViews>
    <sheetView windowProtection="true" showFormulas="false" showGridLines="true" showRowColHeaders="true" showZeros="false" rightToLeft="false" tabSelected="false" showOutlineSymbols="true" defaultGridColor="true" view="normal" topLeftCell="A1" colorId="64" zoomScale="70" zoomScaleNormal="70" zoomScalePageLayoutView="100" workbookViewId="0">
      <pane xSplit="12" ySplit="14" topLeftCell="M15" activePane="bottomRight" state="frozen"/>
      <selection pane="topLeft" activeCell="A1" activeCellId="0" sqref="A1"/>
      <selection pane="topRight" activeCell="M1" activeCellId="0" sqref="M1"/>
      <selection pane="bottomLeft" activeCell="A15" activeCellId="0" sqref="A15"/>
      <selection pane="bottomRight" activeCell="M15" activeCellId="0" sqref="M15"/>
    </sheetView>
  </sheetViews>
  <sheetFormatPr defaultRowHeight="15"/>
  <cols>
    <col collapsed="false" hidden="false" max="7" min="1" style="0" width="8.70918367346939"/>
    <col collapsed="false" hidden="true" max="12" min="8" style="0" width="0"/>
    <col collapsed="false" hidden="false" max="69" min="13" style="0" width="11.8622448979592"/>
    <col collapsed="false" hidden="false" max="1025" min="70" style="0" width="8.70918367346939"/>
  </cols>
  <sheetData>
    <row r="1" customFormat="false" ht="15" hidden="false" customHeight="true" outlineLevel="0" collapsed="false">
      <c r="A1" s="451" t="s">
        <v>206</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2"/>
      <c r="AE1" s="452"/>
      <c r="AF1" s="452"/>
      <c r="AG1" s="452"/>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row>
    <row r="2" customFormat="false" ht="15" hidden="false" customHeight="true" outlineLevel="0" collapsed="false">
      <c r="A2" s="451"/>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2"/>
      <c r="AE2" s="452"/>
      <c r="AF2" s="452"/>
      <c r="AG2" s="452"/>
      <c r="AH2" s="452"/>
      <c r="AI2" s="452"/>
      <c r="AJ2" s="452"/>
      <c r="AK2" s="452"/>
      <c r="AL2" s="452"/>
      <c r="AM2" s="452"/>
      <c r="AN2" s="452"/>
      <c r="AO2" s="452"/>
      <c r="AP2" s="452"/>
      <c r="AQ2" s="452"/>
      <c r="AR2" s="452"/>
      <c r="AS2" s="452"/>
      <c r="AT2" s="452"/>
      <c r="AU2" s="452"/>
      <c r="AV2" s="452"/>
      <c r="AW2" s="452"/>
      <c r="AX2" s="452"/>
      <c r="AY2" s="452"/>
      <c r="AZ2" s="452"/>
      <c r="BA2" s="452"/>
      <c r="BB2" s="452"/>
      <c r="BC2" s="452"/>
      <c r="BD2" s="452"/>
      <c r="BE2" s="452"/>
      <c r="BF2" s="452"/>
      <c r="BG2" s="452"/>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row>
    <row r="3" customFormat="false" ht="15" hidden="false" customHeight="true" outlineLevel="0" collapsed="false">
      <c r="A3" s="451"/>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c r="BD3" s="452"/>
      <c r="BE3" s="452"/>
      <c r="BF3" s="452"/>
      <c r="BG3" s="452"/>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row>
    <row r="4" customFormat="false" ht="15" hidden="false" customHeight="true" outlineLevel="0" collapsed="false">
      <c r="A4" s="451"/>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row>
    <row r="5" customFormat="false" ht="15" hidden="false" customHeight="true" outlineLevel="0" collapsed="false">
      <c r="A5" s="451"/>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row>
    <row r="6" customFormat="false" ht="15" hidden="false" customHeight="true" outlineLevel="0" collapsed="false">
      <c r="A6" s="451"/>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c r="BB6" s="452"/>
      <c r="BC6" s="452"/>
      <c r="BD6" s="452"/>
      <c r="BE6" s="452"/>
      <c r="BF6" s="452"/>
      <c r="BG6" s="452"/>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row>
    <row r="7" customFormat="false" ht="15" hidden="false" customHeight="true" outlineLevel="0" collapsed="false">
      <c r="A7" s="451"/>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2"/>
      <c r="AE7" s="452"/>
      <c r="AF7" s="452"/>
      <c r="AG7" s="452"/>
      <c r="AH7" s="452"/>
      <c r="AI7" s="452"/>
      <c r="AJ7" s="452"/>
      <c r="AK7" s="452"/>
      <c r="AL7" s="452"/>
      <c r="AM7" s="452"/>
      <c r="AN7" s="452"/>
      <c r="AO7" s="452"/>
      <c r="AP7" s="452"/>
      <c r="AQ7" s="452"/>
      <c r="AR7" s="452"/>
      <c r="AS7" s="452"/>
      <c r="AT7" s="452"/>
      <c r="AU7" s="452"/>
      <c r="AV7" s="452"/>
      <c r="AW7" s="452"/>
      <c r="AX7" s="452"/>
      <c r="AY7" s="452"/>
      <c r="AZ7" s="452"/>
      <c r="BA7" s="452"/>
      <c r="BB7" s="452"/>
      <c r="BC7" s="452"/>
      <c r="BD7" s="452"/>
      <c r="BE7" s="452"/>
      <c r="BF7" s="452"/>
      <c r="BG7" s="452"/>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row>
    <row r="8" customFormat="false" ht="15" hidden="false" customHeight="true" outlineLevel="0" collapsed="false">
      <c r="A8" s="451"/>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c r="BF8" s="452"/>
      <c r="BG8" s="452"/>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row>
    <row r="9" customFormat="false" ht="15" hidden="false" customHeight="fals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row>
    <row r="10" customFormat="false" ht="15" hidden="false" customHeight="true" outlineLevel="0" collapsed="false">
      <c r="A10" s="297"/>
      <c r="B10" s="453" t="s">
        <v>214</v>
      </c>
      <c r="C10" s="453"/>
      <c r="D10" s="453"/>
      <c r="E10" s="453"/>
      <c r="F10" s="453"/>
      <c r="G10" s="454"/>
      <c r="H10" s="454"/>
      <c r="I10" s="454"/>
      <c r="J10" s="454"/>
      <c r="K10" s="454"/>
      <c r="L10" s="454"/>
      <c r="M10" s="266" t="s">
        <v>63</v>
      </c>
      <c r="N10" s="266"/>
      <c r="O10" s="266"/>
      <c r="P10" s="266"/>
      <c r="Q10" s="266"/>
      <c r="R10" s="266"/>
      <c r="S10" s="266" t="s">
        <v>70</v>
      </c>
      <c r="T10" s="266"/>
      <c r="U10" s="266"/>
      <c r="V10" s="266"/>
      <c r="W10" s="455" t="s">
        <v>75</v>
      </c>
      <c r="X10" s="266" t="s">
        <v>77</v>
      </c>
      <c r="Y10" s="266" t="s">
        <v>79</v>
      </c>
      <c r="Z10" s="266"/>
      <c r="AA10" s="266"/>
      <c r="AB10" s="266"/>
      <c r="AC10" s="456" t="s">
        <v>208</v>
      </c>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270" t="s">
        <v>209</v>
      </c>
      <c r="BI10" s="270"/>
      <c r="BJ10" s="270"/>
      <c r="BK10" s="270"/>
      <c r="BL10" s="270"/>
      <c r="BM10" s="270"/>
      <c r="BN10" s="270"/>
      <c r="BO10" s="270"/>
      <c r="BP10" s="270"/>
      <c r="BQ10" s="270"/>
    </row>
    <row r="11" customFormat="false" ht="15" hidden="false" customHeight="true" outlineLevel="0" collapsed="false">
      <c r="A11" s="297"/>
      <c r="B11" s="453"/>
      <c r="C11" s="453"/>
      <c r="D11" s="453"/>
      <c r="E11" s="453"/>
      <c r="F11" s="453"/>
      <c r="G11" s="454"/>
      <c r="H11" s="454"/>
      <c r="I11" s="454"/>
      <c r="J11" s="454"/>
      <c r="K11" s="454"/>
      <c r="L11" s="454"/>
      <c r="M11" s="271" t="s">
        <v>64</v>
      </c>
      <c r="N11" s="272" t="s">
        <v>65</v>
      </c>
      <c r="O11" s="272" t="s">
        <v>66</v>
      </c>
      <c r="P11" s="272" t="s">
        <v>67</v>
      </c>
      <c r="Q11" s="272" t="s">
        <v>68</v>
      </c>
      <c r="R11" s="276" t="s">
        <v>69</v>
      </c>
      <c r="S11" s="271" t="s">
        <v>71</v>
      </c>
      <c r="T11" s="272" t="s">
        <v>72</v>
      </c>
      <c r="U11" s="272" t="s">
        <v>73</v>
      </c>
      <c r="V11" s="276" t="s">
        <v>74</v>
      </c>
      <c r="W11" s="457" t="s">
        <v>76</v>
      </c>
      <c r="X11" s="275" t="s">
        <v>78</v>
      </c>
      <c r="Y11" s="271" t="s">
        <v>80</v>
      </c>
      <c r="Z11" s="272" t="s">
        <v>81</v>
      </c>
      <c r="AA11" s="272" t="s">
        <v>83</v>
      </c>
      <c r="AB11" s="276" t="s">
        <v>82</v>
      </c>
      <c r="AC11" s="458" t="s">
        <v>215</v>
      </c>
      <c r="AD11" s="459" t="s">
        <v>216</v>
      </c>
      <c r="AE11" s="459" t="s">
        <v>217</v>
      </c>
      <c r="AF11" s="459" t="s">
        <v>218</v>
      </c>
      <c r="AG11" s="459" t="s">
        <v>219</v>
      </c>
      <c r="AH11" s="459" t="s">
        <v>88</v>
      </c>
      <c r="AI11" s="459" t="s">
        <v>220</v>
      </c>
      <c r="AJ11" s="459" t="s">
        <v>221</v>
      </c>
      <c r="AK11" s="459" t="s">
        <v>222</v>
      </c>
      <c r="AL11" s="459" t="s">
        <v>89</v>
      </c>
      <c r="AM11" s="459" t="s">
        <v>93</v>
      </c>
      <c r="AN11" s="459" t="n">
        <f aca="false">'Additional items'!$P3</f>
        <v>0</v>
      </c>
      <c r="AO11" s="459" t="n">
        <f aca="false">'Additional items'!$P4</f>
        <v>0</v>
      </c>
      <c r="AP11" s="459" t="n">
        <f aca="false">'Additional items'!$P5</f>
        <v>0</v>
      </c>
      <c r="AQ11" s="459" t="n">
        <f aca="false">'Additional items'!$P6</f>
        <v>0</v>
      </c>
      <c r="AR11" s="459" t="n">
        <f aca="false">'Additional items'!$P7</f>
        <v>0</v>
      </c>
      <c r="AS11" s="459" t="n">
        <f aca="false">'Additional items'!$P8</f>
        <v>0</v>
      </c>
      <c r="AT11" s="459" t="n">
        <f aca="false">'Additional items'!$P9</f>
        <v>0</v>
      </c>
      <c r="AU11" s="459" t="n">
        <f aca="false">'Additional items'!$P10</f>
        <v>0</v>
      </c>
      <c r="AV11" s="459" t="n">
        <f aca="false">'Additional items'!$P11</f>
        <v>0</v>
      </c>
      <c r="AW11" s="459" t="n">
        <f aca="false">'Additional items'!$P12</f>
        <v>0</v>
      </c>
      <c r="AX11" s="459" t="n">
        <f aca="false">'Additional items'!$P13</f>
        <v>0</v>
      </c>
      <c r="AY11" s="459" t="n">
        <f aca="false">'Additional items'!$P14</f>
        <v>0</v>
      </c>
      <c r="AZ11" s="459" t="n">
        <f aca="false">'Additional items'!$P15</f>
        <v>0</v>
      </c>
      <c r="BA11" s="459" t="n">
        <f aca="false">'Additional items'!$P16</f>
        <v>0</v>
      </c>
      <c r="BB11" s="459" t="n">
        <f aca="false">'Additional items'!$P17</f>
        <v>0</v>
      </c>
      <c r="BC11" s="459" t="n">
        <f aca="false">'Additional items'!$P18</f>
        <v>0</v>
      </c>
      <c r="BD11" s="459" t="n">
        <f aca="false">'Additional items'!$P19</f>
        <v>0</v>
      </c>
      <c r="BE11" s="459" t="n">
        <f aca="false">'Additional items'!$P20</f>
        <v>0</v>
      </c>
      <c r="BF11" s="459" t="n">
        <f aca="false">'Additional items'!$P21</f>
        <v>0</v>
      </c>
      <c r="BG11" s="459" t="n">
        <f aca="false">'Additional items'!$P22</f>
        <v>0</v>
      </c>
      <c r="BH11" s="460" t="s">
        <v>41</v>
      </c>
      <c r="BI11" s="460" t="s">
        <v>43</v>
      </c>
      <c r="BJ11" s="460" t="s">
        <v>44</v>
      </c>
      <c r="BK11" s="460" t="n">
        <f aca="false">'Additional items'!$B$3</f>
        <v>0</v>
      </c>
      <c r="BL11" s="460" t="n">
        <f aca="false">'Additional items'!$B$4</f>
        <v>0</v>
      </c>
      <c r="BM11" s="460" t="n">
        <f aca="false">'Additional items'!$B$5</f>
        <v>0</v>
      </c>
      <c r="BN11" s="460" t="n">
        <f aca="false">'Additional items'!$B$6</f>
        <v>0</v>
      </c>
      <c r="BO11" s="460" t="n">
        <f aca="false">'Additional items'!$B$7</f>
        <v>0</v>
      </c>
      <c r="BP11" s="460" t="n">
        <f aca="false">'Additional items'!$B$8</f>
        <v>0</v>
      </c>
      <c r="BQ11" s="460" t="n">
        <f aca="false">'Additional items'!$B$9</f>
        <v>0</v>
      </c>
    </row>
    <row r="12" customFormat="false" ht="15" hidden="false" customHeight="true" outlineLevel="0" collapsed="false">
      <c r="A12" s="297"/>
      <c r="B12" s="453"/>
      <c r="C12" s="453"/>
      <c r="D12" s="453"/>
      <c r="E12" s="453"/>
      <c r="F12" s="453"/>
      <c r="G12" s="285"/>
      <c r="H12" s="285"/>
      <c r="I12" s="285"/>
      <c r="J12" s="285"/>
      <c r="K12" s="285"/>
      <c r="L12" s="285"/>
      <c r="M12" s="271"/>
      <c r="N12" s="272"/>
      <c r="O12" s="272"/>
      <c r="P12" s="272"/>
      <c r="Q12" s="272"/>
      <c r="R12" s="276"/>
      <c r="S12" s="271"/>
      <c r="T12" s="272"/>
      <c r="U12" s="272"/>
      <c r="V12" s="276"/>
      <c r="W12" s="457"/>
      <c r="X12" s="275"/>
      <c r="Y12" s="271"/>
      <c r="Z12" s="272"/>
      <c r="AA12" s="272"/>
      <c r="AB12" s="276"/>
      <c r="AC12" s="458"/>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60"/>
      <c r="BI12" s="460"/>
      <c r="BJ12" s="460"/>
      <c r="BK12" s="460"/>
      <c r="BL12" s="460"/>
      <c r="BM12" s="460"/>
      <c r="BN12" s="460"/>
      <c r="BO12" s="460"/>
      <c r="BP12" s="460"/>
      <c r="BQ12" s="460"/>
    </row>
    <row r="13" customFormat="false" ht="15.75" hidden="false" customHeight="true" outlineLevel="0" collapsed="false">
      <c r="A13" s="297"/>
      <c r="B13" s="453"/>
      <c r="C13" s="453"/>
      <c r="D13" s="453"/>
      <c r="E13" s="453"/>
      <c r="F13" s="453"/>
      <c r="G13" s="285"/>
      <c r="H13" s="285"/>
      <c r="I13" s="285"/>
      <c r="J13" s="285"/>
      <c r="K13" s="285"/>
      <c r="L13" s="285"/>
      <c r="M13" s="271"/>
      <c r="N13" s="272"/>
      <c r="O13" s="272"/>
      <c r="P13" s="272"/>
      <c r="Q13" s="272"/>
      <c r="R13" s="276"/>
      <c r="S13" s="271"/>
      <c r="T13" s="272"/>
      <c r="U13" s="272"/>
      <c r="V13" s="276"/>
      <c r="W13" s="457"/>
      <c r="X13" s="275"/>
      <c r="Y13" s="271"/>
      <c r="Z13" s="272"/>
      <c r="AA13" s="272"/>
      <c r="AB13" s="276"/>
      <c r="AC13" s="458"/>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59"/>
      <c r="BG13" s="459"/>
      <c r="BH13" s="460"/>
      <c r="BI13" s="460"/>
      <c r="BJ13" s="460"/>
      <c r="BK13" s="460"/>
      <c r="BL13" s="460"/>
      <c r="BM13" s="460"/>
      <c r="BN13" s="460"/>
      <c r="BO13" s="460"/>
      <c r="BP13" s="460"/>
      <c r="BQ13" s="460"/>
    </row>
    <row r="14" customFormat="false" ht="15" hidden="false" customHeight="true" outlineLevel="0" collapsed="false">
      <c r="A14" s="297"/>
      <c r="B14" s="453"/>
      <c r="C14" s="453"/>
      <c r="D14" s="453"/>
      <c r="E14" s="453"/>
      <c r="F14" s="453"/>
      <c r="G14" s="285"/>
      <c r="H14" s="285"/>
      <c r="I14" s="285"/>
      <c r="J14" s="285"/>
      <c r="K14" s="285"/>
      <c r="L14" s="285"/>
      <c r="M14" s="271"/>
      <c r="N14" s="272"/>
      <c r="O14" s="272"/>
      <c r="P14" s="272"/>
      <c r="Q14" s="272"/>
      <c r="R14" s="276"/>
      <c r="S14" s="271"/>
      <c r="T14" s="272"/>
      <c r="U14" s="272"/>
      <c r="V14" s="276"/>
      <c r="W14" s="457"/>
      <c r="X14" s="275"/>
      <c r="Y14" s="271"/>
      <c r="Z14" s="272"/>
      <c r="AA14" s="272"/>
      <c r="AB14" s="276"/>
      <c r="AC14" s="458"/>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60"/>
      <c r="BI14" s="460"/>
      <c r="BJ14" s="460"/>
      <c r="BK14" s="460"/>
      <c r="BL14" s="460"/>
      <c r="BM14" s="460"/>
      <c r="BN14" s="460"/>
      <c r="BO14" s="460"/>
      <c r="BP14" s="460"/>
      <c r="BQ14" s="460"/>
    </row>
    <row r="15" customFormat="false" ht="15" hidden="false" customHeight="true" outlineLevel="0" collapsed="false">
      <c r="A15" s="297"/>
      <c r="B15" s="285"/>
      <c r="C15" s="285"/>
      <c r="D15" s="285"/>
      <c r="E15" s="285"/>
      <c r="F15" s="285"/>
      <c r="G15" s="285" t="s">
        <v>210</v>
      </c>
      <c r="H15" s="406" t="s">
        <v>24</v>
      </c>
      <c r="I15" s="406" t="s">
        <v>211</v>
      </c>
      <c r="J15" s="406" t="s">
        <v>212</v>
      </c>
      <c r="K15" s="406" t="s">
        <v>223</v>
      </c>
      <c r="L15" s="446" t="s">
        <v>36</v>
      </c>
      <c r="M15" s="461" t="n">
        <v>120</v>
      </c>
      <c r="N15" s="462" t="n">
        <v>50</v>
      </c>
      <c r="O15" s="462" t="n">
        <v>22</v>
      </c>
      <c r="P15" s="462" t="n">
        <v>185</v>
      </c>
      <c r="Q15" s="462" t="n">
        <v>185</v>
      </c>
      <c r="R15" s="463" t="n">
        <v>185</v>
      </c>
      <c r="S15" s="461" t="n">
        <v>160</v>
      </c>
      <c r="T15" s="462" t="s">
        <v>224</v>
      </c>
      <c r="U15" s="462" t="s">
        <v>224</v>
      </c>
      <c r="V15" s="463" t="s">
        <v>224</v>
      </c>
      <c r="W15" s="464" t="n">
        <v>140</v>
      </c>
      <c r="X15" s="465" t="n">
        <v>190</v>
      </c>
      <c r="Y15" s="461" t="n">
        <v>170</v>
      </c>
      <c r="Z15" s="462" t="n">
        <v>180</v>
      </c>
      <c r="AA15" s="462" t="n">
        <v>178</v>
      </c>
      <c r="AB15" s="463" t="s">
        <v>224</v>
      </c>
      <c r="AC15" s="466" t="s">
        <v>224</v>
      </c>
      <c r="AD15" s="467" t="s">
        <v>224</v>
      </c>
      <c r="AE15" s="467" t="s">
        <v>224</v>
      </c>
      <c r="AF15" s="467" t="s">
        <v>224</v>
      </c>
      <c r="AG15" s="467" t="s">
        <v>224</v>
      </c>
      <c r="AH15" s="467" t="s">
        <v>224</v>
      </c>
      <c r="AI15" s="467" t="s">
        <v>224</v>
      </c>
      <c r="AJ15" s="467" t="s">
        <v>224</v>
      </c>
      <c r="AK15" s="467" t="s">
        <v>224</v>
      </c>
      <c r="AL15" s="467" t="s">
        <v>224</v>
      </c>
      <c r="AM15" s="467" t="s">
        <v>224</v>
      </c>
      <c r="AN15" s="467" t="s">
        <v>224</v>
      </c>
      <c r="AO15" s="467" t="s">
        <v>224</v>
      </c>
      <c r="AP15" s="467" t="s">
        <v>224</v>
      </c>
      <c r="AQ15" s="467" t="s">
        <v>224</v>
      </c>
      <c r="AR15" s="467" t="s">
        <v>224</v>
      </c>
      <c r="AS15" s="467" t="s">
        <v>224</v>
      </c>
      <c r="AT15" s="467" t="s">
        <v>224</v>
      </c>
      <c r="AU15" s="467" t="s">
        <v>224</v>
      </c>
      <c r="AV15" s="467" t="s">
        <v>224</v>
      </c>
      <c r="AW15" s="467" t="s">
        <v>224</v>
      </c>
      <c r="AX15" s="467" t="s">
        <v>224</v>
      </c>
      <c r="AY15" s="467" t="s">
        <v>224</v>
      </c>
      <c r="AZ15" s="467" t="s">
        <v>224</v>
      </c>
      <c r="BA15" s="467" t="s">
        <v>224</v>
      </c>
      <c r="BB15" s="467" t="s">
        <v>224</v>
      </c>
      <c r="BC15" s="467" t="s">
        <v>224</v>
      </c>
      <c r="BD15" s="467" t="s">
        <v>224</v>
      </c>
      <c r="BE15" s="467" t="s">
        <v>224</v>
      </c>
      <c r="BF15" s="467" t="s">
        <v>224</v>
      </c>
      <c r="BG15" s="467" t="s">
        <v>224</v>
      </c>
      <c r="BH15" s="468" t="s">
        <v>224</v>
      </c>
      <c r="BI15" s="468" t="s">
        <v>224</v>
      </c>
      <c r="BJ15" s="468" t="s">
        <v>224</v>
      </c>
      <c r="BK15" s="468" t="s">
        <v>224</v>
      </c>
      <c r="BL15" s="468" t="s">
        <v>224</v>
      </c>
      <c r="BM15" s="468" t="s">
        <v>224</v>
      </c>
      <c r="BN15" s="468" t="s">
        <v>224</v>
      </c>
      <c r="BO15" s="468" t="s">
        <v>224</v>
      </c>
      <c r="BP15" s="468" t="s">
        <v>224</v>
      </c>
      <c r="BQ15" s="468" t="s">
        <v>224</v>
      </c>
    </row>
    <row r="16" customFormat="false" ht="15" hidden="false" customHeight="true" outlineLevel="0" collapsed="false">
      <c r="A16" s="297"/>
      <c r="B16" s="285"/>
      <c r="C16" s="285"/>
      <c r="D16" s="285"/>
      <c r="E16" s="285"/>
      <c r="F16" s="285"/>
      <c r="G16" s="285"/>
      <c r="H16" s="406"/>
      <c r="I16" s="406"/>
      <c r="J16" s="406"/>
      <c r="K16" s="406"/>
      <c r="L16" s="446"/>
      <c r="M16" s="461"/>
      <c r="N16" s="462"/>
      <c r="O16" s="462"/>
      <c r="P16" s="462"/>
      <c r="Q16" s="462"/>
      <c r="R16" s="463"/>
      <c r="S16" s="461"/>
      <c r="T16" s="462"/>
      <c r="U16" s="462"/>
      <c r="V16" s="463"/>
      <c r="W16" s="464"/>
      <c r="X16" s="465"/>
      <c r="Y16" s="461"/>
      <c r="Z16" s="462"/>
      <c r="AA16" s="462"/>
      <c r="AB16" s="463"/>
      <c r="AC16" s="466"/>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7"/>
      <c r="BA16" s="467"/>
      <c r="BB16" s="467"/>
      <c r="BC16" s="467"/>
      <c r="BD16" s="467"/>
      <c r="BE16" s="467"/>
      <c r="BF16" s="467"/>
      <c r="BG16" s="467"/>
      <c r="BH16" s="468"/>
      <c r="BI16" s="468"/>
      <c r="BJ16" s="468"/>
      <c r="BK16" s="468"/>
      <c r="BL16" s="468"/>
      <c r="BM16" s="468"/>
      <c r="BN16" s="468"/>
      <c r="BO16" s="468"/>
      <c r="BP16" s="468"/>
      <c r="BQ16" s="468"/>
    </row>
    <row r="17" customFormat="false" ht="15" hidden="false" customHeight="true" outlineLevel="0" collapsed="false">
      <c r="A17" s="469" t="s">
        <v>62</v>
      </c>
      <c r="B17" s="470" t="s">
        <v>82</v>
      </c>
      <c r="C17" s="470"/>
      <c r="D17" s="470"/>
      <c r="E17" s="470"/>
      <c r="F17" s="470"/>
      <c r="G17" s="314"/>
      <c r="H17" s="471"/>
      <c r="I17" s="471"/>
      <c r="J17" s="471"/>
      <c r="K17" s="438"/>
      <c r="L17" s="448"/>
      <c r="M17" s="472"/>
      <c r="N17" s="473"/>
      <c r="O17" s="473"/>
      <c r="P17" s="473"/>
      <c r="Q17" s="473"/>
      <c r="R17" s="474"/>
      <c r="S17" s="472"/>
      <c r="T17" s="473"/>
      <c r="U17" s="473"/>
      <c r="V17" s="474"/>
      <c r="W17" s="475"/>
      <c r="X17" s="476"/>
      <c r="Y17" s="472"/>
      <c r="Z17" s="473"/>
      <c r="AA17" s="473"/>
      <c r="AB17" s="474"/>
      <c r="AC17" s="472"/>
      <c r="AD17" s="473"/>
      <c r="AE17" s="473"/>
      <c r="AF17" s="473"/>
      <c r="AG17" s="473"/>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3"/>
      <c r="BG17" s="473"/>
      <c r="BH17" s="476" t="n">
        <v>1</v>
      </c>
      <c r="BI17" s="476"/>
      <c r="BJ17" s="476"/>
      <c r="BK17" s="476"/>
      <c r="BL17" s="476"/>
      <c r="BM17" s="476"/>
      <c r="BN17" s="476"/>
      <c r="BO17" s="476"/>
      <c r="BP17" s="476"/>
      <c r="BQ17" s="476"/>
    </row>
    <row r="18" customFormat="false" ht="15" hidden="false" customHeight="true" outlineLevel="0" collapsed="false">
      <c r="A18" s="469"/>
      <c r="B18" s="477" t="s">
        <v>83</v>
      </c>
      <c r="C18" s="477"/>
      <c r="D18" s="477"/>
      <c r="E18" s="477"/>
      <c r="F18" s="477"/>
      <c r="G18" s="323"/>
      <c r="H18" s="478"/>
      <c r="I18" s="478"/>
      <c r="J18" s="478"/>
      <c r="K18" s="439"/>
      <c r="L18" s="449"/>
      <c r="M18" s="479"/>
      <c r="N18" s="480"/>
      <c r="O18" s="480"/>
      <c r="P18" s="480"/>
      <c r="Q18" s="480"/>
      <c r="R18" s="481"/>
      <c r="S18" s="479"/>
      <c r="T18" s="480"/>
      <c r="U18" s="480"/>
      <c r="V18" s="481"/>
      <c r="W18" s="482"/>
      <c r="X18" s="483"/>
      <c r="Y18" s="479"/>
      <c r="Z18" s="480"/>
      <c r="AA18" s="480"/>
      <c r="AB18" s="481"/>
      <c r="AC18" s="479"/>
      <c r="AD18" s="480"/>
      <c r="AE18" s="480"/>
      <c r="AF18" s="480"/>
      <c r="AG18" s="480"/>
      <c r="AH18" s="480"/>
      <c r="AI18" s="480"/>
      <c r="AJ18" s="480"/>
      <c r="AK18" s="480"/>
      <c r="AL18" s="480"/>
      <c r="AM18" s="480"/>
      <c r="AN18" s="480"/>
      <c r="AO18" s="480"/>
      <c r="AP18" s="480"/>
      <c r="AQ18" s="480"/>
      <c r="AR18" s="480"/>
      <c r="AS18" s="480"/>
      <c r="AT18" s="480"/>
      <c r="AU18" s="480"/>
      <c r="AV18" s="480"/>
      <c r="AW18" s="480"/>
      <c r="AX18" s="480"/>
      <c r="AY18" s="480"/>
      <c r="AZ18" s="480"/>
      <c r="BA18" s="480"/>
      <c r="BB18" s="480"/>
      <c r="BC18" s="480"/>
      <c r="BD18" s="480"/>
      <c r="BE18" s="480"/>
      <c r="BF18" s="480"/>
      <c r="BG18" s="480"/>
      <c r="BH18" s="483" t="n">
        <v>2</v>
      </c>
      <c r="BI18" s="483"/>
      <c r="BJ18" s="483"/>
      <c r="BK18" s="483"/>
      <c r="BL18" s="483"/>
      <c r="BM18" s="483"/>
      <c r="BN18" s="483"/>
      <c r="BO18" s="483"/>
      <c r="BP18" s="483"/>
      <c r="BQ18" s="483"/>
    </row>
    <row r="19" customFormat="false" ht="15" hidden="false" customHeight="true" outlineLevel="0" collapsed="false">
      <c r="A19" s="469"/>
      <c r="B19" s="477" t="s">
        <v>84</v>
      </c>
      <c r="C19" s="477"/>
      <c r="D19" s="477"/>
      <c r="E19" s="477"/>
      <c r="F19" s="477"/>
      <c r="G19" s="323"/>
      <c r="H19" s="478"/>
      <c r="I19" s="478"/>
      <c r="J19" s="478"/>
      <c r="K19" s="439"/>
      <c r="L19" s="449"/>
      <c r="M19" s="479"/>
      <c r="N19" s="480"/>
      <c r="O19" s="480"/>
      <c r="P19" s="480"/>
      <c r="Q19" s="480"/>
      <c r="R19" s="481"/>
      <c r="S19" s="479"/>
      <c r="T19" s="480"/>
      <c r="U19" s="480"/>
      <c r="V19" s="481"/>
      <c r="W19" s="482"/>
      <c r="X19" s="483"/>
      <c r="Y19" s="479"/>
      <c r="Z19" s="480"/>
      <c r="AA19" s="480"/>
      <c r="AB19" s="481"/>
      <c r="AC19" s="479"/>
      <c r="AD19" s="480"/>
      <c r="AE19" s="480"/>
      <c r="AF19" s="480"/>
      <c r="AG19" s="480"/>
      <c r="AH19" s="480"/>
      <c r="AI19" s="480"/>
      <c r="AJ19" s="480"/>
      <c r="AK19" s="480"/>
      <c r="AL19" s="480"/>
      <c r="AM19" s="480"/>
      <c r="AN19" s="480"/>
      <c r="AO19" s="480"/>
      <c r="AP19" s="480"/>
      <c r="AQ19" s="480"/>
      <c r="AR19" s="480"/>
      <c r="AS19" s="480"/>
      <c r="AT19" s="480"/>
      <c r="AU19" s="480"/>
      <c r="AV19" s="480"/>
      <c r="AW19" s="480"/>
      <c r="AX19" s="480"/>
      <c r="AY19" s="480"/>
      <c r="AZ19" s="480"/>
      <c r="BA19" s="480"/>
      <c r="BB19" s="480"/>
      <c r="BC19" s="480"/>
      <c r="BD19" s="480"/>
      <c r="BE19" s="480"/>
      <c r="BF19" s="480"/>
      <c r="BG19" s="480"/>
      <c r="BH19" s="483"/>
      <c r="BI19" s="483"/>
      <c r="BJ19" s="483"/>
      <c r="BK19" s="483"/>
      <c r="BL19" s="483"/>
      <c r="BM19" s="483"/>
      <c r="BN19" s="483"/>
      <c r="BO19" s="483"/>
      <c r="BP19" s="483"/>
      <c r="BQ19" s="483"/>
    </row>
    <row r="20" customFormat="false" ht="15" hidden="false" customHeight="true" outlineLevel="0" collapsed="false">
      <c r="A20" s="469"/>
      <c r="B20" s="477" t="s">
        <v>85</v>
      </c>
      <c r="C20" s="477"/>
      <c r="D20" s="477"/>
      <c r="E20" s="477"/>
      <c r="F20" s="477"/>
      <c r="G20" s="323"/>
      <c r="H20" s="478"/>
      <c r="I20" s="478"/>
      <c r="J20" s="478"/>
      <c r="K20" s="439"/>
      <c r="L20" s="449"/>
      <c r="M20" s="479"/>
      <c r="N20" s="480"/>
      <c r="O20" s="480"/>
      <c r="P20" s="480"/>
      <c r="Q20" s="480"/>
      <c r="R20" s="481"/>
      <c r="S20" s="479"/>
      <c r="T20" s="480"/>
      <c r="U20" s="480"/>
      <c r="V20" s="481"/>
      <c r="W20" s="482"/>
      <c r="X20" s="483"/>
      <c r="Y20" s="479"/>
      <c r="Z20" s="480"/>
      <c r="AA20" s="480"/>
      <c r="AB20" s="481"/>
      <c r="AC20" s="479"/>
      <c r="AD20" s="480"/>
      <c r="AE20" s="480"/>
      <c r="AF20" s="480"/>
      <c r="AG20" s="480"/>
      <c r="AH20" s="480"/>
      <c r="AI20" s="480"/>
      <c r="AJ20" s="480"/>
      <c r="AK20" s="480"/>
      <c r="AL20" s="480"/>
      <c r="AM20" s="480"/>
      <c r="AN20" s="480"/>
      <c r="AO20" s="480"/>
      <c r="AP20" s="480"/>
      <c r="AQ20" s="480"/>
      <c r="AR20" s="480"/>
      <c r="AS20" s="480"/>
      <c r="AT20" s="480"/>
      <c r="AU20" s="480"/>
      <c r="AV20" s="480"/>
      <c r="AW20" s="480"/>
      <c r="AX20" s="480"/>
      <c r="AY20" s="480"/>
      <c r="AZ20" s="480"/>
      <c r="BA20" s="480"/>
      <c r="BB20" s="480"/>
      <c r="BC20" s="480"/>
      <c r="BD20" s="480"/>
      <c r="BE20" s="480"/>
      <c r="BF20" s="480"/>
      <c r="BG20" s="480"/>
      <c r="BH20" s="483"/>
      <c r="BI20" s="483"/>
      <c r="BJ20" s="483"/>
      <c r="BK20" s="483"/>
      <c r="BL20" s="483"/>
      <c r="BM20" s="483"/>
      <c r="BN20" s="483"/>
      <c r="BO20" s="483"/>
      <c r="BP20" s="483"/>
      <c r="BQ20" s="483"/>
    </row>
    <row r="21" customFormat="false" ht="15" hidden="false" customHeight="true" outlineLevel="0" collapsed="false">
      <c r="A21" s="469"/>
      <c r="B21" s="477" t="s">
        <v>86</v>
      </c>
      <c r="C21" s="477"/>
      <c r="D21" s="477"/>
      <c r="E21" s="477"/>
      <c r="F21" s="477"/>
      <c r="G21" s="323"/>
      <c r="H21" s="478"/>
      <c r="I21" s="478"/>
      <c r="J21" s="478"/>
      <c r="K21" s="439"/>
      <c r="L21" s="449"/>
      <c r="M21" s="479"/>
      <c r="N21" s="480"/>
      <c r="O21" s="480"/>
      <c r="P21" s="480"/>
      <c r="Q21" s="480"/>
      <c r="R21" s="481"/>
      <c r="S21" s="479"/>
      <c r="T21" s="480"/>
      <c r="U21" s="480"/>
      <c r="V21" s="481"/>
      <c r="W21" s="482"/>
      <c r="X21" s="483"/>
      <c r="Y21" s="479"/>
      <c r="Z21" s="480"/>
      <c r="AA21" s="480"/>
      <c r="AB21" s="481"/>
      <c r="AC21" s="479"/>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3"/>
      <c r="BI21" s="483"/>
      <c r="BJ21" s="483"/>
      <c r="BK21" s="483"/>
      <c r="BL21" s="483"/>
      <c r="BM21" s="483"/>
      <c r="BN21" s="483"/>
      <c r="BO21" s="483"/>
      <c r="BP21" s="483"/>
      <c r="BQ21" s="483"/>
    </row>
    <row r="22" customFormat="false" ht="15" hidden="false" customHeight="true" outlineLevel="0" collapsed="false">
      <c r="A22" s="469"/>
      <c r="B22" s="477" t="s">
        <v>87</v>
      </c>
      <c r="C22" s="477"/>
      <c r="D22" s="477"/>
      <c r="E22" s="477"/>
      <c r="F22" s="477"/>
      <c r="G22" s="323"/>
      <c r="H22" s="478"/>
      <c r="I22" s="478"/>
      <c r="J22" s="478"/>
      <c r="K22" s="439"/>
      <c r="L22" s="449"/>
      <c r="M22" s="479"/>
      <c r="N22" s="480"/>
      <c r="O22" s="480"/>
      <c r="P22" s="480"/>
      <c r="Q22" s="480"/>
      <c r="R22" s="481"/>
      <c r="S22" s="479"/>
      <c r="T22" s="480"/>
      <c r="U22" s="480"/>
      <c r="V22" s="481"/>
      <c r="W22" s="482"/>
      <c r="X22" s="483"/>
      <c r="Y22" s="479"/>
      <c r="Z22" s="480"/>
      <c r="AA22" s="480"/>
      <c r="AB22" s="481"/>
      <c r="AC22" s="479"/>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0"/>
      <c r="BH22" s="483"/>
      <c r="BI22" s="483"/>
      <c r="BJ22" s="483"/>
      <c r="BK22" s="483"/>
      <c r="BL22" s="483"/>
      <c r="BM22" s="483"/>
      <c r="BN22" s="483"/>
      <c r="BO22" s="483"/>
      <c r="BP22" s="483"/>
      <c r="BQ22" s="483"/>
    </row>
    <row r="23" customFormat="false" ht="15" hidden="false" customHeight="true" outlineLevel="0" collapsed="false">
      <c r="A23" s="469"/>
      <c r="B23" s="477" t="s">
        <v>88</v>
      </c>
      <c r="C23" s="477"/>
      <c r="D23" s="477"/>
      <c r="E23" s="477"/>
      <c r="F23" s="477"/>
      <c r="G23" s="323"/>
      <c r="H23" s="478"/>
      <c r="I23" s="478"/>
      <c r="J23" s="478"/>
      <c r="K23" s="439"/>
      <c r="L23" s="449"/>
      <c r="M23" s="479"/>
      <c r="N23" s="480"/>
      <c r="O23" s="480"/>
      <c r="P23" s="480"/>
      <c r="Q23" s="480"/>
      <c r="R23" s="481"/>
      <c r="S23" s="479"/>
      <c r="T23" s="480"/>
      <c r="U23" s="480"/>
      <c r="V23" s="481"/>
      <c r="W23" s="482"/>
      <c r="X23" s="483"/>
      <c r="Y23" s="479"/>
      <c r="Z23" s="480"/>
      <c r="AA23" s="480"/>
      <c r="AB23" s="481"/>
      <c r="AC23" s="479"/>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c r="BE23" s="480"/>
      <c r="BF23" s="480"/>
      <c r="BG23" s="480"/>
      <c r="BH23" s="483"/>
      <c r="BI23" s="483"/>
      <c r="BJ23" s="483"/>
      <c r="BK23" s="483"/>
      <c r="BL23" s="483"/>
      <c r="BM23" s="483"/>
      <c r="BN23" s="483"/>
      <c r="BO23" s="483"/>
      <c r="BP23" s="483"/>
      <c r="BQ23" s="483"/>
    </row>
    <row r="24" customFormat="false" ht="15" hidden="false" customHeight="true" outlineLevel="0" collapsed="false">
      <c r="A24" s="469"/>
      <c r="B24" s="477" t="s">
        <v>81</v>
      </c>
      <c r="C24" s="477"/>
      <c r="D24" s="477"/>
      <c r="E24" s="477"/>
      <c r="F24" s="477"/>
      <c r="G24" s="323"/>
      <c r="H24" s="478"/>
      <c r="I24" s="478"/>
      <c r="J24" s="478"/>
      <c r="K24" s="439"/>
      <c r="L24" s="449"/>
      <c r="M24" s="479"/>
      <c r="N24" s="480"/>
      <c r="O24" s="480"/>
      <c r="P24" s="480"/>
      <c r="Q24" s="480"/>
      <c r="R24" s="481"/>
      <c r="S24" s="479"/>
      <c r="T24" s="480"/>
      <c r="U24" s="480"/>
      <c r="V24" s="481"/>
      <c r="W24" s="482"/>
      <c r="X24" s="483"/>
      <c r="Y24" s="479"/>
      <c r="Z24" s="480"/>
      <c r="AA24" s="480"/>
      <c r="AB24" s="481"/>
      <c r="AC24" s="479"/>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3" t="n">
        <v>4</v>
      </c>
      <c r="BI24" s="483"/>
      <c r="BJ24" s="483"/>
      <c r="BK24" s="483"/>
      <c r="BL24" s="483"/>
      <c r="BM24" s="483"/>
      <c r="BN24" s="483"/>
      <c r="BO24" s="483"/>
      <c r="BP24" s="483"/>
      <c r="BQ24" s="483"/>
    </row>
    <row r="25" customFormat="false" ht="15" hidden="false" customHeight="true" outlineLevel="0" collapsed="false">
      <c r="A25" s="469"/>
      <c r="B25" s="477" t="s">
        <v>80</v>
      </c>
      <c r="C25" s="477"/>
      <c r="D25" s="477"/>
      <c r="E25" s="477"/>
      <c r="F25" s="477"/>
      <c r="G25" s="323"/>
      <c r="H25" s="478"/>
      <c r="I25" s="478"/>
      <c r="J25" s="478"/>
      <c r="K25" s="439"/>
      <c r="L25" s="449"/>
      <c r="M25" s="479"/>
      <c r="N25" s="480"/>
      <c r="O25" s="480"/>
      <c r="P25" s="480"/>
      <c r="Q25" s="480"/>
      <c r="R25" s="481"/>
      <c r="S25" s="479"/>
      <c r="T25" s="480"/>
      <c r="U25" s="480"/>
      <c r="V25" s="481"/>
      <c r="W25" s="482"/>
      <c r="X25" s="483"/>
      <c r="Y25" s="479"/>
      <c r="Z25" s="480"/>
      <c r="AA25" s="480"/>
      <c r="AB25" s="481"/>
      <c r="AC25" s="479"/>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3" t="n">
        <v>2</v>
      </c>
      <c r="BI25" s="483"/>
      <c r="BJ25" s="483"/>
      <c r="BK25" s="483"/>
      <c r="BL25" s="483"/>
      <c r="BM25" s="483"/>
      <c r="BN25" s="483"/>
      <c r="BO25" s="483"/>
      <c r="BP25" s="483"/>
      <c r="BQ25" s="483"/>
    </row>
    <row r="26" customFormat="false" ht="15" hidden="false" customHeight="true" outlineLevel="0" collapsed="false">
      <c r="A26" s="469"/>
      <c r="B26" s="477" t="s">
        <v>78</v>
      </c>
      <c r="C26" s="477"/>
      <c r="D26" s="477"/>
      <c r="E26" s="477"/>
      <c r="F26" s="477"/>
      <c r="G26" s="323"/>
      <c r="H26" s="478"/>
      <c r="I26" s="478"/>
      <c r="J26" s="478"/>
      <c r="K26" s="439"/>
      <c r="L26" s="449"/>
      <c r="M26" s="479"/>
      <c r="N26" s="480"/>
      <c r="O26" s="480"/>
      <c r="P26" s="480"/>
      <c r="Q26" s="480"/>
      <c r="R26" s="481"/>
      <c r="S26" s="479"/>
      <c r="T26" s="480"/>
      <c r="U26" s="480"/>
      <c r="V26" s="481"/>
      <c r="W26" s="482"/>
      <c r="X26" s="483"/>
      <c r="Y26" s="479"/>
      <c r="Z26" s="480"/>
      <c r="AA26" s="480"/>
      <c r="AB26" s="481"/>
      <c r="AC26" s="479"/>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480"/>
      <c r="BH26" s="483" t="n">
        <v>8</v>
      </c>
      <c r="BI26" s="483"/>
      <c r="BJ26" s="483"/>
      <c r="BK26" s="483"/>
      <c r="BL26" s="483"/>
      <c r="BM26" s="483"/>
      <c r="BN26" s="483"/>
      <c r="BO26" s="483"/>
      <c r="BP26" s="483"/>
      <c r="BQ26" s="483"/>
    </row>
    <row r="27" customFormat="false" ht="15" hidden="false" customHeight="true" outlineLevel="0" collapsed="false">
      <c r="A27" s="469"/>
      <c r="B27" s="477" t="s">
        <v>89</v>
      </c>
      <c r="C27" s="477"/>
      <c r="D27" s="477"/>
      <c r="E27" s="477"/>
      <c r="F27" s="477"/>
      <c r="G27" s="323"/>
      <c r="H27" s="478"/>
      <c r="I27" s="478"/>
      <c r="J27" s="478"/>
      <c r="K27" s="439"/>
      <c r="L27" s="449"/>
      <c r="M27" s="479"/>
      <c r="N27" s="480"/>
      <c r="O27" s="480"/>
      <c r="P27" s="480"/>
      <c r="Q27" s="480"/>
      <c r="R27" s="481"/>
      <c r="S27" s="479"/>
      <c r="T27" s="480"/>
      <c r="U27" s="480"/>
      <c r="V27" s="481"/>
      <c r="W27" s="482"/>
      <c r="X27" s="483"/>
      <c r="Y27" s="479"/>
      <c r="Z27" s="480"/>
      <c r="AA27" s="480"/>
      <c r="AB27" s="481"/>
      <c r="AC27" s="479"/>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3"/>
      <c r="BI27" s="483"/>
      <c r="BJ27" s="483"/>
      <c r="BK27" s="483"/>
      <c r="BL27" s="483"/>
      <c r="BM27" s="483"/>
      <c r="BN27" s="483"/>
      <c r="BO27" s="483"/>
      <c r="BP27" s="483"/>
      <c r="BQ27" s="483"/>
    </row>
    <row r="28" customFormat="false" ht="15" hidden="false" customHeight="false" outlineLevel="0" collapsed="false">
      <c r="A28" s="469"/>
      <c r="B28" s="477" t="s">
        <v>65</v>
      </c>
      <c r="C28" s="477"/>
      <c r="D28" s="477"/>
      <c r="E28" s="477"/>
      <c r="F28" s="477"/>
      <c r="G28" s="323"/>
      <c r="H28" s="478"/>
      <c r="I28" s="478"/>
      <c r="J28" s="478"/>
      <c r="K28" s="439"/>
      <c r="L28" s="449"/>
      <c r="M28" s="479"/>
      <c r="N28" s="480"/>
      <c r="O28" s="480"/>
      <c r="P28" s="480"/>
      <c r="Q28" s="480"/>
      <c r="R28" s="481"/>
      <c r="S28" s="479" t="n">
        <v>5</v>
      </c>
      <c r="T28" s="480"/>
      <c r="U28" s="480"/>
      <c r="V28" s="481"/>
      <c r="W28" s="482" t="n">
        <v>1</v>
      </c>
      <c r="X28" s="483" t="n">
        <v>5</v>
      </c>
      <c r="Y28" s="479" t="n">
        <v>5</v>
      </c>
      <c r="Z28" s="480" t="n">
        <v>2</v>
      </c>
      <c r="AA28" s="480" t="n">
        <v>25</v>
      </c>
      <c r="AB28" s="481" t="n">
        <v>20</v>
      </c>
      <c r="AC28" s="479"/>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3" t="n">
        <v>20</v>
      </c>
      <c r="BI28" s="483"/>
      <c r="BJ28" s="483"/>
      <c r="BK28" s="483"/>
      <c r="BL28" s="483"/>
      <c r="BM28" s="483"/>
      <c r="BN28" s="483"/>
      <c r="BO28" s="483"/>
      <c r="BP28" s="483"/>
      <c r="BQ28" s="483"/>
    </row>
    <row r="29" customFormat="false" ht="15" hidden="false" customHeight="false" outlineLevel="0" collapsed="false">
      <c r="A29" s="469"/>
      <c r="B29" s="477" t="s">
        <v>64</v>
      </c>
      <c r="C29" s="477"/>
      <c r="D29" s="477"/>
      <c r="E29" s="477"/>
      <c r="F29" s="477"/>
      <c r="G29" s="323"/>
      <c r="H29" s="478"/>
      <c r="I29" s="478"/>
      <c r="J29" s="478"/>
      <c r="K29" s="439"/>
      <c r="L29" s="449"/>
      <c r="M29" s="479"/>
      <c r="N29" s="480"/>
      <c r="O29" s="480"/>
      <c r="P29" s="480"/>
      <c r="Q29" s="480"/>
      <c r="R29" s="481"/>
      <c r="S29" s="479" t="n">
        <v>2</v>
      </c>
      <c r="T29" s="480"/>
      <c r="U29" s="480"/>
      <c r="V29" s="481"/>
      <c r="W29" s="482"/>
      <c r="X29" s="483" t="n">
        <v>5</v>
      </c>
      <c r="Y29" s="479" t="n">
        <v>10</v>
      </c>
      <c r="Z29" s="480" t="n">
        <v>10</v>
      </c>
      <c r="AA29" s="480" t="n">
        <v>8</v>
      </c>
      <c r="AB29" s="481" t="n">
        <v>16</v>
      </c>
      <c r="AC29" s="479"/>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G29" s="480"/>
      <c r="BH29" s="483" t="n">
        <v>30</v>
      </c>
      <c r="BI29" s="483"/>
      <c r="BJ29" s="483"/>
      <c r="BK29" s="483"/>
      <c r="BL29" s="483"/>
      <c r="BM29" s="483"/>
      <c r="BN29" s="483"/>
      <c r="BO29" s="483"/>
      <c r="BP29" s="483"/>
      <c r="BQ29" s="483"/>
    </row>
    <row r="30" customFormat="false" ht="15" hidden="false" customHeight="false" outlineLevel="0" collapsed="false">
      <c r="A30" s="469"/>
      <c r="B30" s="477" t="s">
        <v>90</v>
      </c>
      <c r="C30" s="477"/>
      <c r="D30" s="477"/>
      <c r="E30" s="477"/>
      <c r="F30" s="477"/>
      <c r="G30" s="323"/>
      <c r="H30" s="478"/>
      <c r="I30" s="478"/>
      <c r="J30" s="478"/>
      <c r="K30" s="439"/>
      <c r="L30" s="449"/>
      <c r="M30" s="479"/>
      <c r="N30" s="480"/>
      <c r="O30" s="480"/>
      <c r="P30" s="480"/>
      <c r="Q30" s="480"/>
      <c r="R30" s="481"/>
      <c r="S30" s="479"/>
      <c r="T30" s="480"/>
      <c r="U30" s="480"/>
      <c r="V30" s="481"/>
      <c r="W30" s="482"/>
      <c r="X30" s="483"/>
      <c r="Y30" s="479"/>
      <c r="Z30" s="480"/>
      <c r="AA30" s="480"/>
      <c r="AB30" s="481"/>
      <c r="AC30" s="479"/>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3"/>
      <c r="BI30" s="483"/>
      <c r="BJ30" s="483"/>
      <c r="BK30" s="483"/>
      <c r="BL30" s="483"/>
      <c r="BM30" s="483"/>
      <c r="BN30" s="483"/>
      <c r="BO30" s="483"/>
      <c r="BP30" s="483"/>
      <c r="BQ30" s="483"/>
    </row>
    <row r="31" customFormat="false" ht="15" hidden="false" customHeight="false" outlineLevel="0" collapsed="false">
      <c r="A31" s="469"/>
      <c r="B31" s="477" t="s">
        <v>91</v>
      </c>
      <c r="C31" s="477"/>
      <c r="D31" s="477"/>
      <c r="E31" s="477"/>
      <c r="F31" s="477"/>
      <c r="G31" s="323"/>
      <c r="H31" s="478"/>
      <c r="I31" s="478"/>
      <c r="J31" s="478"/>
      <c r="K31" s="439"/>
      <c r="L31" s="449"/>
      <c r="M31" s="479"/>
      <c r="N31" s="480"/>
      <c r="O31" s="480"/>
      <c r="P31" s="480"/>
      <c r="Q31" s="480"/>
      <c r="R31" s="481"/>
      <c r="S31" s="479"/>
      <c r="T31" s="480"/>
      <c r="U31" s="480"/>
      <c r="V31" s="481"/>
      <c r="W31" s="482"/>
      <c r="X31" s="483"/>
      <c r="Y31" s="479"/>
      <c r="Z31" s="480"/>
      <c r="AA31" s="480"/>
      <c r="AB31" s="481"/>
      <c r="AC31" s="479"/>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3"/>
      <c r="BI31" s="483"/>
      <c r="BJ31" s="483"/>
      <c r="BK31" s="483"/>
      <c r="BL31" s="483"/>
      <c r="BM31" s="483"/>
      <c r="BN31" s="483"/>
      <c r="BO31" s="483"/>
      <c r="BP31" s="483"/>
      <c r="BQ31" s="483"/>
    </row>
    <row r="32" customFormat="false" ht="15" hidden="false" customHeight="false" outlineLevel="0" collapsed="false">
      <c r="A32" s="469"/>
      <c r="B32" s="477" t="s">
        <v>92</v>
      </c>
      <c r="C32" s="477"/>
      <c r="D32" s="477"/>
      <c r="E32" s="477"/>
      <c r="F32" s="477"/>
      <c r="G32" s="323"/>
      <c r="H32" s="478"/>
      <c r="I32" s="478"/>
      <c r="J32" s="478"/>
      <c r="K32" s="439"/>
      <c r="L32" s="449"/>
      <c r="M32" s="479"/>
      <c r="N32" s="480"/>
      <c r="O32" s="480"/>
      <c r="P32" s="480"/>
      <c r="Q32" s="480"/>
      <c r="R32" s="481"/>
      <c r="S32" s="479"/>
      <c r="T32" s="480"/>
      <c r="U32" s="480"/>
      <c r="V32" s="481"/>
      <c r="W32" s="482"/>
      <c r="X32" s="483"/>
      <c r="Y32" s="479"/>
      <c r="Z32" s="480"/>
      <c r="AA32" s="480"/>
      <c r="AB32" s="481"/>
      <c r="AC32" s="479"/>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3"/>
      <c r="BI32" s="483"/>
      <c r="BJ32" s="483"/>
      <c r="BK32" s="483"/>
      <c r="BL32" s="483"/>
      <c r="BM32" s="483"/>
      <c r="BN32" s="483"/>
      <c r="BO32" s="483"/>
      <c r="BP32" s="483"/>
      <c r="BQ32" s="483"/>
    </row>
    <row r="33" customFormat="false" ht="15" hidden="false" customHeight="false" outlineLevel="0" collapsed="false">
      <c r="A33" s="469"/>
      <c r="B33" s="477" t="s">
        <v>76</v>
      </c>
      <c r="C33" s="477"/>
      <c r="D33" s="477"/>
      <c r="E33" s="477"/>
      <c r="F33" s="477"/>
      <c r="G33" s="323"/>
      <c r="H33" s="478"/>
      <c r="I33" s="478"/>
      <c r="J33" s="478"/>
      <c r="K33" s="439"/>
      <c r="L33" s="449"/>
      <c r="M33" s="479"/>
      <c r="N33" s="480"/>
      <c r="O33" s="480"/>
      <c r="P33" s="480"/>
      <c r="Q33" s="480"/>
      <c r="R33" s="481"/>
      <c r="S33" s="479"/>
      <c r="T33" s="480"/>
      <c r="U33" s="480"/>
      <c r="V33" s="481"/>
      <c r="W33" s="482"/>
      <c r="X33" s="483" t="n">
        <v>2</v>
      </c>
      <c r="Y33" s="479" t="n">
        <v>1</v>
      </c>
      <c r="Z33" s="480" t="n">
        <v>2</v>
      </c>
      <c r="AA33" s="480"/>
      <c r="AB33" s="481"/>
      <c r="AC33" s="479"/>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G33" s="480"/>
      <c r="BH33" s="483" t="n">
        <v>8</v>
      </c>
      <c r="BI33" s="483"/>
      <c r="BJ33" s="483"/>
      <c r="BK33" s="483"/>
      <c r="BL33" s="483"/>
      <c r="BM33" s="483"/>
      <c r="BN33" s="483"/>
      <c r="BO33" s="483"/>
      <c r="BP33" s="483"/>
      <c r="BQ33" s="483"/>
    </row>
    <row r="34" customFormat="false" ht="15" hidden="false" customHeight="false" outlineLevel="0" collapsed="false">
      <c r="A34" s="469"/>
      <c r="B34" s="477" t="s">
        <v>66</v>
      </c>
      <c r="C34" s="477"/>
      <c r="D34" s="477"/>
      <c r="E34" s="477"/>
      <c r="F34" s="477"/>
      <c r="G34" s="323"/>
      <c r="H34" s="478"/>
      <c r="I34" s="478"/>
      <c r="J34" s="478"/>
      <c r="K34" s="439"/>
      <c r="L34" s="449"/>
      <c r="M34" s="479"/>
      <c r="N34" s="480"/>
      <c r="O34" s="480"/>
      <c r="P34" s="480"/>
      <c r="Q34" s="480"/>
      <c r="R34" s="481"/>
      <c r="S34" s="479"/>
      <c r="T34" s="480" t="n">
        <v>64</v>
      </c>
      <c r="U34" s="480" t="n">
        <v>64</v>
      </c>
      <c r="V34" s="481" t="n">
        <v>64</v>
      </c>
      <c r="W34" s="482"/>
      <c r="X34" s="483"/>
      <c r="Y34" s="479"/>
      <c r="Z34" s="480"/>
      <c r="AA34" s="480"/>
      <c r="AB34" s="481"/>
      <c r="AC34" s="479"/>
      <c r="AD34" s="480"/>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0"/>
      <c r="BD34" s="480"/>
      <c r="BE34" s="480"/>
      <c r="BF34" s="480"/>
      <c r="BG34" s="480"/>
      <c r="BH34" s="483"/>
      <c r="BI34" s="483"/>
      <c r="BJ34" s="483"/>
      <c r="BK34" s="483"/>
      <c r="BL34" s="483"/>
      <c r="BM34" s="483"/>
      <c r="BN34" s="483"/>
      <c r="BO34" s="483"/>
      <c r="BP34" s="483"/>
      <c r="BQ34" s="483"/>
    </row>
    <row r="35" customFormat="false" ht="15" hidden="false" customHeight="false" outlineLevel="0" collapsed="false">
      <c r="A35" s="469"/>
      <c r="B35" s="477" t="s">
        <v>72</v>
      </c>
      <c r="C35" s="477"/>
      <c r="D35" s="477"/>
      <c r="E35" s="477"/>
      <c r="F35" s="477"/>
      <c r="G35" s="323"/>
      <c r="H35" s="478"/>
      <c r="I35" s="478"/>
      <c r="J35" s="478"/>
      <c r="K35" s="439"/>
      <c r="L35" s="449"/>
      <c r="M35" s="479"/>
      <c r="N35" s="480"/>
      <c r="O35" s="480"/>
      <c r="P35" s="480"/>
      <c r="Q35" s="480"/>
      <c r="R35" s="481"/>
      <c r="S35" s="479"/>
      <c r="T35" s="480"/>
      <c r="U35" s="480"/>
      <c r="V35" s="481"/>
      <c r="W35" s="482"/>
      <c r="X35" s="483"/>
      <c r="Y35" s="479"/>
      <c r="Z35" s="480"/>
      <c r="AA35" s="480"/>
      <c r="AB35" s="481"/>
      <c r="AC35" s="479"/>
      <c r="AD35" s="480"/>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480"/>
      <c r="BC35" s="480"/>
      <c r="BD35" s="480"/>
      <c r="BE35" s="480"/>
      <c r="BF35" s="480"/>
      <c r="BG35" s="480"/>
      <c r="BH35" s="483" t="n">
        <v>1</v>
      </c>
      <c r="BI35" s="483"/>
      <c r="BJ35" s="483"/>
      <c r="BK35" s="483"/>
      <c r="BL35" s="483"/>
      <c r="BM35" s="483"/>
      <c r="BN35" s="483"/>
      <c r="BO35" s="483"/>
      <c r="BP35" s="483"/>
      <c r="BQ35" s="483"/>
    </row>
    <row r="36" customFormat="false" ht="15" hidden="false" customHeight="false" outlineLevel="0" collapsed="false">
      <c r="A36" s="469"/>
      <c r="B36" s="477" t="s">
        <v>67</v>
      </c>
      <c r="C36" s="477"/>
      <c r="D36" s="477"/>
      <c r="E36" s="477"/>
      <c r="F36" s="477"/>
      <c r="G36" s="323"/>
      <c r="H36" s="478"/>
      <c r="I36" s="478"/>
      <c r="J36" s="478"/>
      <c r="K36" s="439"/>
      <c r="L36" s="449"/>
      <c r="M36" s="479"/>
      <c r="N36" s="480"/>
      <c r="O36" s="480"/>
      <c r="P36" s="480"/>
      <c r="Q36" s="480"/>
      <c r="R36" s="481"/>
      <c r="S36" s="479"/>
      <c r="T36" s="480"/>
      <c r="U36" s="480"/>
      <c r="V36" s="481"/>
      <c r="W36" s="482"/>
      <c r="X36" s="483"/>
      <c r="Y36" s="479"/>
      <c r="Z36" s="480"/>
      <c r="AA36" s="480"/>
      <c r="AB36" s="481"/>
      <c r="AC36" s="479"/>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c r="BC36" s="480"/>
      <c r="BD36" s="480"/>
      <c r="BE36" s="480"/>
      <c r="BF36" s="480"/>
      <c r="BG36" s="480"/>
      <c r="BH36" s="483" t="n">
        <v>1</v>
      </c>
      <c r="BI36" s="483"/>
      <c r="BJ36" s="483"/>
      <c r="BK36" s="483"/>
      <c r="BL36" s="483"/>
      <c r="BM36" s="483"/>
      <c r="BN36" s="483"/>
      <c r="BO36" s="483"/>
      <c r="BP36" s="483"/>
      <c r="BQ36" s="483"/>
    </row>
    <row r="37" customFormat="false" ht="15" hidden="false" customHeight="false" outlineLevel="0" collapsed="false">
      <c r="A37" s="469"/>
      <c r="B37" s="477" t="s">
        <v>93</v>
      </c>
      <c r="C37" s="477"/>
      <c r="D37" s="477"/>
      <c r="E37" s="477"/>
      <c r="F37" s="477"/>
      <c r="G37" s="323"/>
      <c r="H37" s="478"/>
      <c r="I37" s="478"/>
      <c r="J37" s="478"/>
      <c r="K37" s="439"/>
      <c r="L37" s="449"/>
      <c r="M37" s="479"/>
      <c r="N37" s="480"/>
      <c r="O37" s="480"/>
      <c r="P37" s="480"/>
      <c r="Q37" s="480"/>
      <c r="R37" s="481"/>
      <c r="S37" s="479"/>
      <c r="T37" s="480"/>
      <c r="U37" s="480"/>
      <c r="V37" s="481"/>
      <c r="W37" s="482"/>
      <c r="X37" s="483"/>
      <c r="Y37" s="479"/>
      <c r="Z37" s="480"/>
      <c r="AA37" s="480"/>
      <c r="AB37" s="481"/>
      <c r="AC37" s="479"/>
      <c r="AD37" s="480"/>
      <c r="AE37" s="480"/>
      <c r="AF37" s="480"/>
      <c r="AG37" s="480"/>
      <c r="AH37" s="480"/>
      <c r="AI37" s="480"/>
      <c r="AJ37" s="480"/>
      <c r="AK37" s="480"/>
      <c r="AL37" s="480"/>
      <c r="AM37" s="480"/>
      <c r="AN37" s="480"/>
      <c r="AO37" s="480"/>
      <c r="AP37" s="480"/>
      <c r="AQ37" s="480"/>
      <c r="AR37" s="480"/>
      <c r="AS37" s="480"/>
      <c r="AT37" s="480"/>
      <c r="AU37" s="480"/>
      <c r="AV37" s="480"/>
      <c r="AW37" s="480"/>
      <c r="AX37" s="480"/>
      <c r="AY37" s="480"/>
      <c r="AZ37" s="480"/>
      <c r="BA37" s="480"/>
      <c r="BB37" s="480"/>
      <c r="BC37" s="480"/>
      <c r="BD37" s="480"/>
      <c r="BE37" s="480"/>
      <c r="BF37" s="480"/>
      <c r="BG37" s="480"/>
      <c r="BH37" s="483"/>
      <c r="BI37" s="483"/>
      <c r="BJ37" s="483"/>
      <c r="BK37" s="483"/>
      <c r="BL37" s="483"/>
      <c r="BM37" s="483"/>
      <c r="BN37" s="483"/>
      <c r="BO37" s="483"/>
      <c r="BP37" s="483"/>
      <c r="BQ37" s="483"/>
    </row>
    <row r="38" customFormat="false" ht="15" hidden="false" customHeight="false" outlineLevel="0" collapsed="false">
      <c r="A38" s="469"/>
      <c r="B38" s="477" t="s">
        <v>73</v>
      </c>
      <c r="C38" s="477"/>
      <c r="D38" s="477"/>
      <c r="E38" s="477"/>
      <c r="F38" s="477"/>
      <c r="G38" s="323"/>
      <c r="H38" s="478"/>
      <c r="I38" s="478"/>
      <c r="J38" s="478"/>
      <c r="K38" s="439"/>
      <c r="L38" s="449"/>
      <c r="M38" s="479"/>
      <c r="N38" s="480"/>
      <c r="O38" s="480"/>
      <c r="P38" s="480"/>
      <c r="Q38" s="480"/>
      <c r="R38" s="481"/>
      <c r="S38" s="479"/>
      <c r="T38" s="480"/>
      <c r="U38" s="480"/>
      <c r="V38" s="481"/>
      <c r="W38" s="482"/>
      <c r="X38" s="483"/>
      <c r="Y38" s="479"/>
      <c r="Z38" s="480"/>
      <c r="AA38" s="480"/>
      <c r="AB38" s="481"/>
      <c r="AC38" s="479"/>
      <c r="AD38" s="480"/>
      <c r="AE38" s="480"/>
      <c r="AF38" s="480"/>
      <c r="AG38" s="480"/>
      <c r="AH38" s="480"/>
      <c r="AI38" s="480"/>
      <c r="AJ38" s="480"/>
      <c r="AK38" s="480"/>
      <c r="AL38" s="480"/>
      <c r="AM38" s="480"/>
      <c r="AN38" s="480"/>
      <c r="AO38" s="480"/>
      <c r="AP38" s="480"/>
      <c r="AQ38" s="480"/>
      <c r="AR38" s="480"/>
      <c r="AS38" s="480"/>
      <c r="AT38" s="480"/>
      <c r="AU38" s="480"/>
      <c r="AV38" s="480"/>
      <c r="AW38" s="480"/>
      <c r="AX38" s="480"/>
      <c r="AY38" s="480"/>
      <c r="AZ38" s="480"/>
      <c r="BA38" s="480"/>
      <c r="BB38" s="480"/>
      <c r="BC38" s="480"/>
      <c r="BD38" s="480"/>
      <c r="BE38" s="480"/>
      <c r="BF38" s="480"/>
      <c r="BG38" s="480"/>
      <c r="BH38" s="483"/>
      <c r="BI38" s="483"/>
      <c r="BJ38" s="483"/>
      <c r="BK38" s="483"/>
      <c r="BL38" s="483"/>
      <c r="BM38" s="483"/>
      <c r="BN38" s="483"/>
      <c r="BO38" s="483"/>
      <c r="BP38" s="483"/>
      <c r="BQ38" s="483"/>
    </row>
    <row r="39" customFormat="false" ht="15" hidden="false" customHeight="false" outlineLevel="0" collapsed="false">
      <c r="A39" s="469"/>
      <c r="B39" s="477" t="s">
        <v>68</v>
      </c>
      <c r="C39" s="477"/>
      <c r="D39" s="477"/>
      <c r="E39" s="477"/>
      <c r="F39" s="477"/>
      <c r="G39" s="323"/>
      <c r="H39" s="478"/>
      <c r="I39" s="478"/>
      <c r="J39" s="478"/>
      <c r="K39" s="439"/>
      <c r="L39" s="449"/>
      <c r="M39" s="479"/>
      <c r="N39" s="480"/>
      <c r="O39" s="480"/>
      <c r="P39" s="480"/>
      <c r="Q39" s="480"/>
      <c r="R39" s="481"/>
      <c r="S39" s="479"/>
      <c r="T39" s="480"/>
      <c r="U39" s="480"/>
      <c r="V39" s="481"/>
      <c r="W39" s="482"/>
      <c r="X39" s="483"/>
      <c r="Y39" s="479"/>
      <c r="Z39" s="480"/>
      <c r="AA39" s="480"/>
      <c r="AB39" s="481"/>
      <c r="AC39" s="479"/>
      <c r="AD39" s="480"/>
      <c r="AE39" s="480"/>
      <c r="AF39" s="480"/>
      <c r="AG39" s="480"/>
      <c r="AH39" s="480"/>
      <c r="AI39" s="480"/>
      <c r="AJ39" s="480"/>
      <c r="AK39" s="480"/>
      <c r="AL39" s="480"/>
      <c r="AM39" s="480"/>
      <c r="AN39" s="480"/>
      <c r="AO39" s="480"/>
      <c r="AP39" s="480"/>
      <c r="AQ39" s="480"/>
      <c r="AR39" s="480"/>
      <c r="AS39" s="480"/>
      <c r="AT39" s="480"/>
      <c r="AU39" s="480"/>
      <c r="AV39" s="480"/>
      <c r="AW39" s="480"/>
      <c r="AX39" s="480"/>
      <c r="AY39" s="480"/>
      <c r="AZ39" s="480"/>
      <c r="BA39" s="480"/>
      <c r="BB39" s="480"/>
      <c r="BC39" s="480"/>
      <c r="BD39" s="480"/>
      <c r="BE39" s="480"/>
      <c r="BF39" s="480"/>
      <c r="BG39" s="480"/>
      <c r="BH39" s="483"/>
      <c r="BI39" s="483"/>
      <c r="BJ39" s="483"/>
      <c r="BK39" s="483"/>
      <c r="BL39" s="483"/>
      <c r="BM39" s="483"/>
      <c r="BN39" s="483"/>
      <c r="BO39" s="483"/>
      <c r="BP39" s="483"/>
      <c r="BQ39" s="483"/>
    </row>
    <row r="40" customFormat="false" ht="15" hidden="false" customHeight="false" outlineLevel="0" collapsed="false">
      <c r="A40" s="469"/>
      <c r="B40" s="477" t="s">
        <v>71</v>
      </c>
      <c r="C40" s="477"/>
      <c r="D40" s="477"/>
      <c r="E40" s="477"/>
      <c r="F40" s="477"/>
      <c r="G40" s="323"/>
      <c r="H40" s="478"/>
      <c r="I40" s="478"/>
      <c r="J40" s="478"/>
      <c r="K40" s="439"/>
      <c r="L40" s="449"/>
      <c r="M40" s="479"/>
      <c r="N40" s="480"/>
      <c r="O40" s="480"/>
      <c r="P40" s="480"/>
      <c r="Q40" s="480"/>
      <c r="R40" s="481"/>
      <c r="S40" s="479"/>
      <c r="T40" s="480"/>
      <c r="U40" s="480"/>
      <c r="V40" s="481"/>
      <c r="W40" s="482" t="n">
        <v>3</v>
      </c>
      <c r="X40" s="483"/>
      <c r="Y40" s="479"/>
      <c r="Z40" s="480"/>
      <c r="AA40" s="480"/>
      <c r="AB40" s="481"/>
      <c r="AC40" s="479"/>
      <c r="AD40" s="480"/>
      <c r="AE40" s="480"/>
      <c r="AF40" s="480"/>
      <c r="AG40" s="480"/>
      <c r="AH40" s="480"/>
      <c r="AI40" s="480"/>
      <c r="AJ40" s="480"/>
      <c r="AK40" s="480"/>
      <c r="AL40" s="480"/>
      <c r="AM40" s="480"/>
      <c r="AN40" s="480"/>
      <c r="AO40" s="480"/>
      <c r="AP40" s="480"/>
      <c r="AQ40" s="480"/>
      <c r="AR40" s="480"/>
      <c r="AS40" s="480"/>
      <c r="AT40" s="480"/>
      <c r="AU40" s="480"/>
      <c r="AV40" s="480"/>
      <c r="AW40" s="480"/>
      <c r="AX40" s="480"/>
      <c r="AY40" s="480"/>
      <c r="AZ40" s="480"/>
      <c r="BA40" s="480"/>
      <c r="BB40" s="480"/>
      <c r="BC40" s="480"/>
      <c r="BD40" s="480"/>
      <c r="BE40" s="480"/>
      <c r="BF40" s="480"/>
      <c r="BG40" s="480"/>
      <c r="BH40" s="483"/>
      <c r="BI40" s="483"/>
      <c r="BJ40" s="483"/>
      <c r="BK40" s="483"/>
      <c r="BL40" s="483"/>
      <c r="BM40" s="483"/>
      <c r="BN40" s="483"/>
      <c r="BO40" s="483"/>
      <c r="BP40" s="483"/>
      <c r="BQ40" s="483"/>
    </row>
    <row r="41" customFormat="false" ht="15" hidden="false" customHeight="false" outlineLevel="0" collapsed="false">
      <c r="A41" s="469"/>
      <c r="B41" s="477" t="s">
        <v>74</v>
      </c>
      <c r="C41" s="477"/>
      <c r="D41" s="477"/>
      <c r="E41" s="477"/>
      <c r="F41" s="477"/>
      <c r="G41" s="323"/>
      <c r="H41" s="478"/>
      <c r="I41" s="478"/>
      <c r="J41" s="478"/>
      <c r="K41" s="439"/>
      <c r="L41" s="449"/>
      <c r="M41" s="479"/>
      <c r="N41" s="480"/>
      <c r="O41" s="480"/>
      <c r="P41" s="480"/>
      <c r="Q41" s="480"/>
      <c r="R41" s="481"/>
      <c r="S41" s="479"/>
      <c r="T41" s="480"/>
      <c r="U41" s="480"/>
      <c r="V41" s="481"/>
      <c r="W41" s="482"/>
      <c r="X41" s="483"/>
      <c r="Y41" s="479"/>
      <c r="Z41" s="480"/>
      <c r="AA41" s="480"/>
      <c r="AB41" s="481"/>
      <c r="AC41" s="479"/>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0"/>
      <c r="BE41" s="480"/>
      <c r="BF41" s="480"/>
      <c r="BG41" s="480"/>
      <c r="BH41" s="483"/>
      <c r="BI41" s="483"/>
      <c r="BJ41" s="483"/>
      <c r="BK41" s="483"/>
      <c r="BL41" s="483"/>
      <c r="BM41" s="483"/>
      <c r="BN41" s="483"/>
      <c r="BO41" s="483"/>
      <c r="BP41" s="483"/>
      <c r="BQ41" s="483"/>
    </row>
    <row r="42" customFormat="false" ht="15" hidden="false" customHeight="false" outlineLevel="0" collapsed="false">
      <c r="A42" s="469"/>
      <c r="B42" s="477" t="s">
        <v>69</v>
      </c>
      <c r="C42" s="477"/>
      <c r="D42" s="477"/>
      <c r="E42" s="477"/>
      <c r="F42" s="477"/>
      <c r="G42" s="323"/>
      <c r="H42" s="478"/>
      <c r="I42" s="478"/>
      <c r="J42" s="478"/>
      <c r="K42" s="439"/>
      <c r="L42" s="449"/>
      <c r="M42" s="479"/>
      <c r="N42" s="480"/>
      <c r="O42" s="480"/>
      <c r="P42" s="480"/>
      <c r="Q42" s="480"/>
      <c r="R42" s="481"/>
      <c r="S42" s="479"/>
      <c r="T42" s="480"/>
      <c r="U42" s="480"/>
      <c r="V42" s="481"/>
      <c r="W42" s="482"/>
      <c r="X42" s="483"/>
      <c r="Y42" s="479"/>
      <c r="Z42" s="480"/>
      <c r="AA42" s="480"/>
      <c r="AB42" s="481"/>
      <c r="AC42" s="479"/>
      <c r="AD42" s="480"/>
      <c r="AE42" s="480"/>
      <c r="AF42" s="480"/>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0"/>
      <c r="BE42" s="480"/>
      <c r="BF42" s="480"/>
      <c r="BG42" s="480"/>
      <c r="BH42" s="483"/>
      <c r="BI42" s="483"/>
      <c r="BJ42" s="483"/>
      <c r="BK42" s="483"/>
      <c r="BL42" s="483"/>
      <c r="BM42" s="483"/>
      <c r="BN42" s="483"/>
      <c r="BO42" s="483"/>
      <c r="BP42" s="483"/>
      <c r="BQ42" s="483"/>
    </row>
    <row r="43" customFormat="false" ht="15" hidden="false" customHeight="false" outlineLevel="0" collapsed="false">
      <c r="A43" s="469"/>
      <c r="B43" s="477" t="s">
        <v>94</v>
      </c>
      <c r="C43" s="477"/>
      <c r="D43" s="477"/>
      <c r="E43" s="477"/>
      <c r="F43" s="477"/>
      <c r="G43" s="323"/>
      <c r="H43" s="478"/>
      <c r="I43" s="478"/>
      <c r="J43" s="478"/>
      <c r="K43" s="439"/>
      <c r="L43" s="449"/>
      <c r="M43" s="479"/>
      <c r="N43" s="480"/>
      <c r="O43" s="480"/>
      <c r="P43" s="480"/>
      <c r="Q43" s="480"/>
      <c r="R43" s="481"/>
      <c r="S43" s="479"/>
      <c r="T43" s="480"/>
      <c r="U43" s="480"/>
      <c r="V43" s="481"/>
      <c r="W43" s="482"/>
      <c r="X43" s="483"/>
      <c r="Y43" s="479"/>
      <c r="Z43" s="480"/>
      <c r="AA43" s="480"/>
      <c r="AB43" s="481"/>
      <c r="AC43" s="479"/>
      <c r="AD43" s="480"/>
      <c r="AE43" s="480"/>
      <c r="AF43" s="480"/>
      <c r="AG43" s="480"/>
      <c r="AH43" s="480"/>
      <c r="AI43" s="480"/>
      <c r="AJ43" s="480"/>
      <c r="AK43" s="480"/>
      <c r="AL43" s="480"/>
      <c r="AM43" s="480"/>
      <c r="AN43" s="480"/>
      <c r="AO43" s="480"/>
      <c r="AP43" s="480"/>
      <c r="AQ43" s="480"/>
      <c r="AR43" s="480"/>
      <c r="AS43" s="480"/>
      <c r="AT43" s="480"/>
      <c r="AU43" s="480"/>
      <c r="AV43" s="480"/>
      <c r="AW43" s="480"/>
      <c r="AX43" s="480"/>
      <c r="AY43" s="480"/>
      <c r="AZ43" s="480"/>
      <c r="BA43" s="480"/>
      <c r="BB43" s="480"/>
      <c r="BC43" s="480"/>
      <c r="BD43" s="480"/>
      <c r="BE43" s="480"/>
      <c r="BF43" s="480"/>
      <c r="BG43" s="480"/>
      <c r="BH43" s="483"/>
      <c r="BI43" s="483"/>
      <c r="BJ43" s="483"/>
      <c r="BK43" s="483"/>
      <c r="BL43" s="483"/>
      <c r="BM43" s="483"/>
      <c r="BN43" s="483"/>
      <c r="BO43" s="483"/>
      <c r="BP43" s="483"/>
      <c r="BQ43" s="483"/>
    </row>
    <row r="44" customFormat="false" ht="15" hidden="false" customHeight="false" outlineLevel="0" collapsed="false">
      <c r="A44" s="469"/>
      <c r="B44" s="477" t="n">
        <f aca="false">'Additional items'!$P3</f>
        <v>0</v>
      </c>
      <c r="C44" s="477"/>
      <c r="D44" s="477"/>
      <c r="E44" s="477"/>
      <c r="F44" s="477"/>
      <c r="G44" s="323"/>
      <c r="H44" s="478"/>
      <c r="I44" s="478"/>
      <c r="J44" s="478"/>
      <c r="K44" s="439"/>
      <c r="L44" s="449"/>
      <c r="M44" s="479"/>
      <c r="N44" s="480"/>
      <c r="O44" s="480"/>
      <c r="P44" s="480"/>
      <c r="Q44" s="480"/>
      <c r="R44" s="481"/>
      <c r="S44" s="479"/>
      <c r="T44" s="480"/>
      <c r="U44" s="480"/>
      <c r="V44" s="481"/>
      <c r="W44" s="482"/>
      <c r="X44" s="483"/>
      <c r="Y44" s="479"/>
      <c r="Z44" s="480"/>
      <c r="AA44" s="480"/>
      <c r="AB44" s="481"/>
      <c r="AC44" s="479"/>
      <c r="AD44" s="480"/>
      <c r="AE44" s="480"/>
      <c r="AF44" s="480"/>
      <c r="AG44" s="480"/>
      <c r="AH44" s="480"/>
      <c r="AI44" s="480"/>
      <c r="AJ44" s="480"/>
      <c r="AK44" s="480"/>
      <c r="AL44" s="480"/>
      <c r="AM44" s="480"/>
      <c r="AN44" s="480"/>
      <c r="AO44" s="480"/>
      <c r="AP44" s="480"/>
      <c r="AQ44" s="480"/>
      <c r="AR44" s="480"/>
      <c r="AS44" s="480"/>
      <c r="AT44" s="480"/>
      <c r="AU44" s="480"/>
      <c r="AV44" s="480"/>
      <c r="AW44" s="480"/>
      <c r="AX44" s="480"/>
      <c r="AY44" s="480"/>
      <c r="AZ44" s="480"/>
      <c r="BA44" s="480"/>
      <c r="BB44" s="480"/>
      <c r="BC44" s="480"/>
      <c r="BD44" s="480"/>
      <c r="BE44" s="480"/>
      <c r="BF44" s="480"/>
      <c r="BG44" s="480"/>
      <c r="BH44" s="483"/>
      <c r="BI44" s="483"/>
      <c r="BJ44" s="483"/>
      <c r="BK44" s="483"/>
      <c r="BL44" s="483"/>
      <c r="BM44" s="483"/>
      <c r="BN44" s="483"/>
      <c r="BO44" s="483"/>
      <c r="BP44" s="483"/>
      <c r="BQ44" s="483"/>
    </row>
    <row r="45" customFormat="false" ht="15" hidden="false" customHeight="false" outlineLevel="0" collapsed="false">
      <c r="A45" s="469"/>
      <c r="B45" s="477" t="n">
        <f aca="false">'Additional items'!$P4</f>
        <v>0</v>
      </c>
      <c r="C45" s="477"/>
      <c r="D45" s="477"/>
      <c r="E45" s="477"/>
      <c r="F45" s="477"/>
      <c r="G45" s="323"/>
      <c r="H45" s="478"/>
      <c r="I45" s="478"/>
      <c r="J45" s="478"/>
      <c r="K45" s="439"/>
      <c r="L45" s="449"/>
      <c r="M45" s="479"/>
      <c r="N45" s="480"/>
      <c r="O45" s="480"/>
      <c r="P45" s="480"/>
      <c r="Q45" s="480"/>
      <c r="R45" s="481"/>
      <c r="S45" s="479"/>
      <c r="T45" s="480"/>
      <c r="U45" s="480"/>
      <c r="V45" s="481"/>
      <c r="W45" s="482"/>
      <c r="X45" s="483"/>
      <c r="Y45" s="479"/>
      <c r="Z45" s="480"/>
      <c r="AA45" s="480"/>
      <c r="AB45" s="481"/>
      <c r="AC45" s="479"/>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0"/>
      <c r="BE45" s="480"/>
      <c r="BF45" s="480"/>
      <c r="BG45" s="480"/>
      <c r="BH45" s="483"/>
      <c r="BI45" s="483"/>
      <c r="BJ45" s="483"/>
      <c r="BK45" s="483"/>
      <c r="BL45" s="483"/>
      <c r="BM45" s="483"/>
      <c r="BN45" s="483"/>
      <c r="BO45" s="483"/>
      <c r="BP45" s="483"/>
      <c r="BQ45" s="483"/>
    </row>
    <row r="46" customFormat="false" ht="15" hidden="false" customHeight="false" outlineLevel="0" collapsed="false">
      <c r="A46" s="469"/>
      <c r="B46" s="477" t="n">
        <f aca="false">'Additional items'!$P5</f>
        <v>0</v>
      </c>
      <c r="C46" s="477"/>
      <c r="D46" s="477"/>
      <c r="E46" s="477"/>
      <c r="F46" s="477"/>
      <c r="G46" s="323"/>
      <c r="H46" s="478"/>
      <c r="I46" s="478"/>
      <c r="J46" s="478"/>
      <c r="K46" s="439"/>
      <c r="L46" s="449"/>
      <c r="M46" s="479"/>
      <c r="N46" s="480"/>
      <c r="O46" s="480"/>
      <c r="P46" s="480"/>
      <c r="Q46" s="480"/>
      <c r="R46" s="481"/>
      <c r="S46" s="479"/>
      <c r="T46" s="480"/>
      <c r="U46" s="480"/>
      <c r="V46" s="481"/>
      <c r="W46" s="482"/>
      <c r="X46" s="483"/>
      <c r="Y46" s="479"/>
      <c r="Z46" s="480"/>
      <c r="AA46" s="480"/>
      <c r="AB46" s="481"/>
      <c r="AC46" s="479"/>
      <c r="AD46" s="480"/>
      <c r="AE46" s="480"/>
      <c r="AF46" s="480"/>
      <c r="AG46" s="480"/>
      <c r="AH46" s="480"/>
      <c r="AI46" s="480"/>
      <c r="AJ46" s="480"/>
      <c r="AK46" s="480"/>
      <c r="AL46" s="480"/>
      <c r="AM46" s="480"/>
      <c r="AN46" s="480"/>
      <c r="AO46" s="480"/>
      <c r="AP46" s="480"/>
      <c r="AQ46" s="480"/>
      <c r="AR46" s="480"/>
      <c r="AS46" s="480"/>
      <c r="AT46" s="480"/>
      <c r="AU46" s="480"/>
      <c r="AV46" s="480"/>
      <c r="AW46" s="480"/>
      <c r="AX46" s="480"/>
      <c r="AY46" s="480"/>
      <c r="AZ46" s="480"/>
      <c r="BA46" s="480"/>
      <c r="BB46" s="480"/>
      <c r="BC46" s="480"/>
      <c r="BD46" s="480"/>
      <c r="BE46" s="480"/>
      <c r="BF46" s="480"/>
      <c r="BG46" s="480"/>
      <c r="BH46" s="483"/>
      <c r="BI46" s="483"/>
      <c r="BJ46" s="483"/>
      <c r="BK46" s="483"/>
      <c r="BL46" s="483"/>
      <c r="BM46" s="483"/>
      <c r="BN46" s="483"/>
      <c r="BO46" s="483"/>
      <c r="BP46" s="483"/>
      <c r="BQ46" s="483"/>
    </row>
    <row r="47" customFormat="false" ht="15" hidden="false" customHeight="false" outlineLevel="0" collapsed="false">
      <c r="A47" s="469"/>
      <c r="B47" s="477" t="n">
        <f aca="false">'Additional items'!$P6</f>
        <v>0</v>
      </c>
      <c r="C47" s="477"/>
      <c r="D47" s="477"/>
      <c r="E47" s="477"/>
      <c r="F47" s="477"/>
      <c r="G47" s="323"/>
      <c r="H47" s="478"/>
      <c r="I47" s="478"/>
      <c r="J47" s="478"/>
      <c r="K47" s="439"/>
      <c r="L47" s="449"/>
      <c r="M47" s="479"/>
      <c r="N47" s="480"/>
      <c r="O47" s="480"/>
      <c r="P47" s="480"/>
      <c r="Q47" s="480"/>
      <c r="R47" s="481"/>
      <c r="S47" s="479"/>
      <c r="T47" s="480"/>
      <c r="U47" s="480"/>
      <c r="V47" s="481"/>
      <c r="W47" s="482"/>
      <c r="X47" s="483"/>
      <c r="Y47" s="479"/>
      <c r="Z47" s="480"/>
      <c r="AA47" s="480"/>
      <c r="AB47" s="481"/>
      <c r="AC47" s="479"/>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3"/>
      <c r="BI47" s="483"/>
      <c r="BJ47" s="483"/>
      <c r="BK47" s="483"/>
      <c r="BL47" s="483"/>
      <c r="BM47" s="483"/>
      <c r="BN47" s="483"/>
      <c r="BO47" s="483"/>
      <c r="BP47" s="483"/>
      <c r="BQ47" s="483"/>
    </row>
    <row r="48" customFormat="false" ht="15" hidden="false" customHeight="false" outlineLevel="0" collapsed="false">
      <c r="A48" s="469"/>
      <c r="B48" s="477" t="n">
        <f aca="false">'Additional items'!$P7</f>
        <v>0</v>
      </c>
      <c r="C48" s="477"/>
      <c r="D48" s="477"/>
      <c r="E48" s="477"/>
      <c r="F48" s="477"/>
      <c r="G48" s="323"/>
      <c r="H48" s="478"/>
      <c r="I48" s="478"/>
      <c r="J48" s="478"/>
      <c r="K48" s="439"/>
      <c r="L48" s="449"/>
      <c r="M48" s="479"/>
      <c r="N48" s="480"/>
      <c r="O48" s="480"/>
      <c r="P48" s="480"/>
      <c r="Q48" s="480"/>
      <c r="R48" s="481"/>
      <c r="S48" s="479"/>
      <c r="T48" s="480"/>
      <c r="U48" s="480"/>
      <c r="V48" s="481"/>
      <c r="W48" s="482"/>
      <c r="X48" s="483"/>
      <c r="Y48" s="479"/>
      <c r="Z48" s="480"/>
      <c r="AA48" s="480"/>
      <c r="AB48" s="481"/>
      <c r="AC48" s="479"/>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3"/>
      <c r="BI48" s="483"/>
      <c r="BJ48" s="483"/>
      <c r="BK48" s="483"/>
      <c r="BL48" s="483"/>
      <c r="BM48" s="483"/>
      <c r="BN48" s="483"/>
      <c r="BO48" s="483"/>
      <c r="BP48" s="483"/>
      <c r="BQ48" s="483"/>
    </row>
    <row r="49" customFormat="false" ht="15" hidden="false" customHeight="false" outlineLevel="0" collapsed="false">
      <c r="A49" s="469"/>
      <c r="B49" s="477" t="n">
        <f aca="false">'Additional items'!$P8</f>
        <v>0</v>
      </c>
      <c r="C49" s="477"/>
      <c r="D49" s="477"/>
      <c r="E49" s="477"/>
      <c r="F49" s="477"/>
      <c r="G49" s="323"/>
      <c r="H49" s="478"/>
      <c r="I49" s="478"/>
      <c r="J49" s="478"/>
      <c r="K49" s="439"/>
      <c r="L49" s="449"/>
      <c r="M49" s="479"/>
      <c r="N49" s="480"/>
      <c r="O49" s="480"/>
      <c r="P49" s="480"/>
      <c r="Q49" s="480"/>
      <c r="R49" s="481"/>
      <c r="S49" s="479"/>
      <c r="T49" s="480"/>
      <c r="U49" s="480"/>
      <c r="V49" s="481"/>
      <c r="W49" s="482"/>
      <c r="X49" s="483"/>
      <c r="Y49" s="479"/>
      <c r="Z49" s="480"/>
      <c r="AA49" s="480"/>
      <c r="AB49" s="481"/>
      <c r="AC49" s="479"/>
      <c r="AD49" s="480"/>
      <c r="AE49" s="480"/>
      <c r="AF49" s="480"/>
      <c r="AG49" s="480"/>
      <c r="AH49" s="480"/>
      <c r="AI49" s="480"/>
      <c r="AJ49" s="480"/>
      <c r="AK49" s="480"/>
      <c r="AL49" s="480"/>
      <c r="AM49" s="480"/>
      <c r="AN49" s="480"/>
      <c r="AO49" s="480"/>
      <c r="AP49" s="480"/>
      <c r="AQ49" s="480"/>
      <c r="AR49" s="480"/>
      <c r="AS49" s="480"/>
      <c r="AT49" s="480"/>
      <c r="AU49" s="480"/>
      <c r="AV49" s="480"/>
      <c r="AW49" s="480"/>
      <c r="AX49" s="480"/>
      <c r="AY49" s="480"/>
      <c r="AZ49" s="480"/>
      <c r="BA49" s="480"/>
      <c r="BB49" s="480"/>
      <c r="BC49" s="480"/>
      <c r="BD49" s="480"/>
      <c r="BE49" s="480"/>
      <c r="BF49" s="480"/>
      <c r="BG49" s="480"/>
      <c r="BH49" s="483"/>
      <c r="BI49" s="483"/>
      <c r="BJ49" s="483"/>
      <c r="BK49" s="483"/>
      <c r="BL49" s="483"/>
      <c r="BM49" s="483"/>
      <c r="BN49" s="483"/>
      <c r="BO49" s="483"/>
      <c r="BP49" s="483"/>
      <c r="BQ49" s="483"/>
    </row>
    <row r="50" customFormat="false" ht="15" hidden="false" customHeight="false" outlineLevel="0" collapsed="false">
      <c r="A50" s="469"/>
      <c r="B50" s="477" t="n">
        <f aca="false">'Additional items'!$P9</f>
        <v>0</v>
      </c>
      <c r="C50" s="477"/>
      <c r="D50" s="477"/>
      <c r="E50" s="477"/>
      <c r="F50" s="477"/>
      <c r="G50" s="323"/>
      <c r="H50" s="478"/>
      <c r="I50" s="478"/>
      <c r="J50" s="478"/>
      <c r="K50" s="439"/>
      <c r="L50" s="449"/>
      <c r="M50" s="479"/>
      <c r="N50" s="480"/>
      <c r="O50" s="480"/>
      <c r="P50" s="480"/>
      <c r="Q50" s="480"/>
      <c r="R50" s="481"/>
      <c r="S50" s="479"/>
      <c r="T50" s="480"/>
      <c r="U50" s="480"/>
      <c r="V50" s="481"/>
      <c r="W50" s="482"/>
      <c r="X50" s="483"/>
      <c r="Y50" s="479"/>
      <c r="Z50" s="480"/>
      <c r="AA50" s="480"/>
      <c r="AB50" s="481"/>
      <c r="AC50" s="479"/>
      <c r="AD50" s="480"/>
      <c r="AE50" s="480"/>
      <c r="AF50" s="480"/>
      <c r="AG50" s="480"/>
      <c r="AH50" s="480"/>
      <c r="AI50" s="480"/>
      <c r="AJ50" s="480"/>
      <c r="AK50" s="480"/>
      <c r="AL50" s="480"/>
      <c r="AM50" s="480"/>
      <c r="AN50" s="480"/>
      <c r="AO50" s="480"/>
      <c r="AP50" s="480"/>
      <c r="AQ50" s="480"/>
      <c r="AR50" s="480"/>
      <c r="AS50" s="480"/>
      <c r="AT50" s="480"/>
      <c r="AU50" s="480"/>
      <c r="AV50" s="480"/>
      <c r="AW50" s="480"/>
      <c r="AX50" s="480"/>
      <c r="AY50" s="480"/>
      <c r="AZ50" s="480"/>
      <c r="BA50" s="480"/>
      <c r="BB50" s="480"/>
      <c r="BC50" s="480"/>
      <c r="BD50" s="480"/>
      <c r="BE50" s="480"/>
      <c r="BF50" s="480"/>
      <c r="BG50" s="480"/>
      <c r="BH50" s="483"/>
      <c r="BI50" s="483"/>
      <c r="BJ50" s="483"/>
      <c r="BK50" s="483"/>
      <c r="BL50" s="483"/>
      <c r="BM50" s="483"/>
      <c r="BN50" s="483"/>
      <c r="BO50" s="483"/>
      <c r="BP50" s="483"/>
      <c r="BQ50" s="483"/>
    </row>
    <row r="51" customFormat="false" ht="15" hidden="false" customHeight="false" outlineLevel="0" collapsed="false">
      <c r="A51" s="469"/>
      <c r="B51" s="477" t="n">
        <f aca="false">'Additional items'!$P10</f>
        <v>0</v>
      </c>
      <c r="C51" s="477"/>
      <c r="D51" s="477"/>
      <c r="E51" s="477"/>
      <c r="F51" s="477"/>
      <c r="G51" s="323"/>
      <c r="H51" s="478"/>
      <c r="I51" s="478"/>
      <c r="J51" s="478"/>
      <c r="K51" s="439"/>
      <c r="L51" s="449"/>
      <c r="M51" s="479"/>
      <c r="N51" s="480"/>
      <c r="O51" s="480"/>
      <c r="P51" s="480"/>
      <c r="Q51" s="480"/>
      <c r="R51" s="481"/>
      <c r="S51" s="479"/>
      <c r="T51" s="480"/>
      <c r="U51" s="480"/>
      <c r="V51" s="481"/>
      <c r="W51" s="482"/>
      <c r="X51" s="483"/>
      <c r="Y51" s="479"/>
      <c r="Z51" s="480"/>
      <c r="AA51" s="480"/>
      <c r="AB51" s="481"/>
      <c r="AC51" s="479"/>
      <c r="AD51" s="480"/>
      <c r="AE51" s="480"/>
      <c r="AF51" s="480"/>
      <c r="AG51" s="480"/>
      <c r="AH51" s="480"/>
      <c r="AI51" s="480"/>
      <c r="AJ51" s="480"/>
      <c r="AK51" s="480"/>
      <c r="AL51" s="480"/>
      <c r="AM51" s="480"/>
      <c r="AN51" s="480"/>
      <c r="AO51" s="480"/>
      <c r="AP51" s="480"/>
      <c r="AQ51" s="480"/>
      <c r="AR51" s="480"/>
      <c r="AS51" s="480"/>
      <c r="AT51" s="480"/>
      <c r="AU51" s="480"/>
      <c r="AV51" s="480"/>
      <c r="AW51" s="480"/>
      <c r="AX51" s="480"/>
      <c r="AY51" s="480"/>
      <c r="AZ51" s="480"/>
      <c r="BA51" s="480"/>
      <c r="BB51" s="480"/>
      <c r="BC51" s="480"/>
      <c r="BD51" s="480"/>
      <c r="BE51" s="480"/>
      <c r="BF51" s="480"/>
      <c r="BG51" s="480"/>
      <c r="BH51" s="483"/>
      <c r="BI51" s="483"/>
      <c r="BJ51" s="483"/>
      <c r="BK51" s="483"/>
      <c r="BL51" s="483"/>
      <c r="BM51" s="483"/>
      <c r="BN51" s="483"/>
      <c r="BO51" s="483"/>
      <c r="BP51" s="483"/>
      <c r="BQ51" s="483"/>
    </row>
    <row r="52" customFormat="false" ht="15" hidden="false" customHeight="false" outlineLevel="0" collapsed="false">
      <c r="A52" s="469"/>
      <c r="B52" s="477" t="n">
        <f aca="false">'Additional items'!$P11</f>
        <v>0</v>
      </c>
      <c r="C52" s="477"/>
      <c r="D52" s="477"/>
      <c r="E52" s="477"/>
      <c r="F52" s="477"/>
      <c r="G52" s="323"/>
      <c r="H52" s="478"/>
      <c r="I52" s="478"/>
      <c r="J52" s="478"/>
      <c r="K52" s="439"/>
      <c r="L52" s="449"/>
      <c r="M52" s="479"/>
      <c r="N52" s="480"/>
      <c r="O52" s="480"/>
      <c r="P52" s="480"/>
      <c r="Q52" s="480"/>
      <c r="R52" s="481"/>
      <c r="S52" s="479"/>
      <c r="T52" s="480"/>
      <c r="U52" s="480"/>
      <c r="V52" s="481"/>
      <c r="W52" s="482"/>
      <c r="X52" s="483"/>
      <c r="Y52" s="479"/>
      <c r="Z52" s="480"/>
      <c r="AA52" s="480"/>
      <c r="AB52" s="481"/>
      <c r="AC52" s="479"/>
      <c r="AD52" s="480"/>
      <c r="AE52" s="480"/>
      <c r="AF52" s="480"/>
      <c r="AG52" s="480"/>
      <c r="AH52" s="480"/>
      <c r="AI52" s="480"/>
      <c r="AJ52" s="480"/>
      <c r="AK52" s="480"/>
      <c r="AL52" s="480"/>
      <c r="AM52" s="480"/>
      <c r="AN52" s="480"/>
      <c r="AO52" s="480"/>
      <c r="AP52" s="480"/>
      <c r="AQ52" s="480"/>
      <c r="AR52" s="480"/>
      <c r="AS52" s="480"/>
      <c r="AT52" s="480"/>
      <c r="AU52" s="480"/>
      <c r="AV52" s="480"/>
      <c r="AW52" s="480"/>
      <c r="AX52" s="480"/>
      <c r="AY52" s="480"/>
      <c r="AZ52" s="480"/>
      <c r="BA52" s="480"/>
      <c r="BB52" s="480"/>
      <c r="BC52" s="480"/>
      <c r="BD52" s="480"/>
      <c r="BE52" s="480"/>
      <c r="BF52" s="480"/>
      <c r="BG52" s="480"/>
      <c r="BH52" s="483"/>
      <c r="BI52" s="483"/>
      <c r="BJ52" s="483"/>
      <c r="BK52" s="483"/>
      <c r="BL52" s="483"/>
      <c r="BM52" s="483"/>
      <c r="BN52" s="483"/>
      <c r="BO52" s="483"/>
      <c r="BP52" s="483"/>
      <c r="BQ52" s="483"/>
    </row>
    <row r="53" customFormat="false" ht="15" hidden="false" customHeight="false" outlineLevel="0" collapsed="false">
      <c r="A53" s="469"/>
      <c r="B53" s="477" t="n">
        <f aca="false">'Additional items'!$P12</f>
        <v>0</v>
      </c>
      <c r="C53" s="477"/>
      <c r="D53" s="477"/>
      <c r="E53" s="477"/>
      <c r="F53" s="477"/>
      <c r="G53" s="323"/>
      <c r="H53" s="478"/>
      <c r="I53" s="478"/>
      <c r="J53" s="478"/>
      <c r="K53" s="439"/>
      <c r="L53" s="449"/>
      <c r="M53" s="479"/>
      <c r="N53" s="480"/>
      <c r="O53" s="480"/>
      <c r="P53" s="480"/>
      <c r="Q53" s="480"/>
      <c r="R53" s="481"/>
      <c r="S53" s="479"/>
      <c r="T53" s="480"/>
      <c r="U53" s="480"/>
      <c r="V53" s="481"/>
      <c r="W53" s="482"/>
      <c r="X53" s="483"/>
      <c r="Y53" s="479"/>
      <c r="Z53" s="480"/>
      <c r="AA53" s="480"/>
      <c r="AB53" s="481"/>
      <c r="AC53" s="479"/>
      <c r="AD53" s="480"/>
      <c r="AE53" s="480"/>
      <c r="AF53" s="480"/>
      <c r="AG53" s="480"/>
      <c r="AH53" s="480"/>
      <c r="AI53" s="480"/>
      <c r="AJ53" s="480"/>
      <c r="AK53" s="480"/>
      <c r="AL53" s="480"/>
      <c r="AM53" s="480"/>
      <c r="AN53" s="480"/>
      <c r="AO53" s="480"/>
      <c r="AP53" s="480"/>
      <c r="AQ53" s="480"/>
      <c r="AR53" s="480"/>
      <c r="AS53" s="480"/>
      <c r="AT53" s="480"/>
      <c r="AU53" s="480"/>
      <c r="AV53" s="480"/>
      <c r="AW53" s="480"/>
      <c r="AX53" s="480"/>
      <c r="AY53" s="480"/>
      <c r="AZ53" s="480"/>
      <c r="BA53" s="480"/>
      <c r="BB53" s="480"/>
      <c r="BC53" s="480"/>
      <c r="BD53" s="480"/>
      <c r="BE53" s="480"/>
      <c r="BF53" s="480"/>
      <c r="BG53" s="480"/>
      <c r="BH53" s="483"/>
      <c r="BI53" s="483"/>
      <c r="BJ53" s="483"/>
      <c r="BK53" s="483"/>
      <c r="BL53" s="483"/>
      <c r="BM53" s="483"/>
      <c r="BN53" s="483"/>
      <c r="BO53" s="483"/>
      <c r="BP53" s="483"/>
      <c r="BQ53" s="483"/>
    </row>
    <row r="54" customFormat="false" ht="15" hidden="false" customHeight="false" outlineLevel="0" collapsed="false">
      <c r="A54" s="469"/>
      <c r="B54" s="477" t="n">
        <f aca="false">'Additional items'!$P13</f>
        <v>0</v>
      </c>
      <c r="C54" s="477"/>
      <c r="D54" s="477"/>
      <c r="E54" s="477"/>
      <c r="F54" s="477"/>
      <c r="G54" s="323"/>
      <c r="H54" s="478"/>
      <c r="I54" s="478"/>
      <c r="J54" s="478"/>
      <c r="K54" s="439"/>
      <c r="L54" s="449"/>
      <c r="M54" s="479"/>
      <c r="N54" s="480"/>
      <c r="O54" s="480"/>
      <c r="P54" s="480"/>
      <c r="Q54" s="480"/>
      <c r="R54" s="481"/>
      <c r="S54" s="479"/>
      <c r="T54" s="480"/>
      <c r="U54" s="480"/>
      <c r="V54" s="481"/>
      <c r="W54" s="482"/>
      <c r="X54" s="483"/>
      <c r="Y54" s="479"/>
      <c r="Z54" s="480"/>
      <c r="AA54" s="480"/>
      <c r="AB54" s="481"/>
      <c r="AC54" s="479"/>
      <c r="AD54" s="480"/>
      <c r="AE54" s="480"/>
      <c r="AF54" s="480"/>
      <c r="AG54" s="480"/>
      <c r="AH54" s="480"/>
      <c r="AI54" s="480"/>
      <c r="AJ54" s="480"/>
      <c r="AK54" s="480"/>
      <c r="AL54" s="480"/>
      <c r="AM54" s="480"/>
      <c r="AN54" s="480"/>
      <c r="AO54" s="480"/>
      <c r="AP54" s="480"/>
      <c r="AQ54" s="480"/>
      <c r="AR54" s="480"/>
      <c r="AS54" s="480"/>
      <c r="AT54" s="480"/>
      <c r="AU54" s="480"/>
      <c r="AV54" s="480"/>
      <c r="AW54" s="480"/>
      <c r="AX54" s="480"/>
      <c r="AY54" s="480"/>
      <c r="AZ54" s="480"/>
      <c r="BA54" s="480"/>
      <c r="BB54" s="480"/>
      <c r="BC54" s="480"/>
      <c r="BD54" s="480"/>
      <c r="BE54" s="480"/>
      <c r="BF54" s="480"/>
      <c r="BG54" s="480"/>
      <c r="BH54" s="483"/>
      <c r="BI54" s="483"/>
      <c r="BJ54" s="483"/>
      <c r="BK54" s="483"/>
      <c r="BL54" s="483"/>
      <c r="BM54" s="483"/>
      <c r="BN54" s="483"/>
      <c r="BO54" s="483"/>
      <c r="BP54" s="483"/>
      <c r="BQ54" s="483"/>
    </row>
    <row r="55" customFormat="false" ht="15" hidden="false" customHeight="false" outlineLevel="0" collapsed="false">
      <c r="A55" s="469"/>
      <c r="B55" s="477" t="n">
        <f aca="false">'Additional items'!$P14</f>
        <v>0</v>
      </c>
      <c r="C55" s="477"/>
      <c r="D55" s="477"/>
      <c r="E55" s="477"/>
      <c r="F55" s="477"/>
      <c r="G55" s="323"/>
      <c r="H55" s="478"/>
      <c r="I55" s="478"/>
      <c r="J55" s="478"/>
      <c r="K55" s="439"/>
      <c r="L55" s="449"/>
      <c r="M55" s="479"/>
      <c r="N55" s="480"/>
      <c r="O55" s="480"/>
      <c r="P55" s="480"/>
      <c r="Q55" s="480"/>
      <c r="R55" s="481"/>
      <c r="S55" s="479"/>
      <c r="T55" s="480"/>
      <c r="U55" s="480"/>
      <c r="V55" s="481"/>
      <c r="W55" s="482"/>
      <c r="X55" s="483"/>
      <c r="Y55" s="479"/>
      <c r="Z55" s="480"/>
      <c r="AA55" s="480"/>
      <c r="AB55" s="481"/>
      <c r="AC55" s="479"/>
      <c r="AD55" s="480"/>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80"/>
      <c r="BB55" s="480"/>
      <c r="BC55" s="480"/>
      <c r="BD55" s="480"/>
      <c r="BE55" s="480"/>
      <c r="BF55" s="480"/>
      <c r="BG55" s="480"/>
      <c r="BH55" s="483"/>
      <c r="BI55" s="483"/>
      <c r="BJ55" s="483"/>
      <c r="BK55" s="483"/>
      <c r="BL55" s="483"/>
      <c r="BM55" s="483"/>
      <c r="BN55" s="483"/>
      <c r="BO55" s="483"/>
      <c r="BP55" s="483"/>
      <c r="BQ55" s="483"/>
    </row>
    <row r="56" customFormat="false" ht="15" hidden="false" customHeight="false" outlineLevel="0" collapsed="false">
      <c r="A56" s="469"/>
      <c r="B56" s="477" t="n">
        <f aca="false">'Additional items'!$P15</f>
        <v>0</v>
      </c>
      <c r="C56" s="477"/>
      <c r="D56" s="477"/>
      <c r="E56" s="477"/>
      <c r="F56" s="477"/>
      <c r="G56" s="323"/>
      <c r="H56" s="478"/>
      <c r="I56" s="478"/>
      <c r="J56" s="478"/>
      <c r="K56" s="439"/>
      <c r="L56" s="449"/>
      <c r="M56" s="479"/>
      <c r="N56" s="480"/>
      <c r="O56" s="480"/>
      <c r="P56" s="480"/>
      <c r="Q56" s="480"/>
      <c r="R56" s="481"/>
      <c r="S56" s="479"/>
      <c r="T56" s="480"/>
      <c r="U56" s="480"/>
      <c r="V56" s="481"/>
      <c r="W56" s="482"/>
      <c r="X56" s="483"/>
      <c r="Y56" s="479"/>
      <c r="Z56" s="480"/>
      <c r="AA56" s="480"/>
      <c r="AB56" s="481"/>
      <c r="AC56" s="479"/>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0"/>
      <c r="AZ56" s="480"/>
      <c r="BA56" s="480"/>
      <c r="BB56" s="480"/>
      <c r="BC56" s="480"/>
      <c r="BD56" s="480"/>
      <c r="BE56" s="480"/>
      <c r="BF56" s="480"/>
      <c r="BG56" s="480"/>
      <c r="BH56" s="483"/>
      <c r="BI56" s="483"/>
      <c r="BJ56" s="483"/>
      <c r="BK56" s="483"/>
      <c r="BL56" s="483"/>
      <c r="BM56" s="483"/>
      <c r="BN56" s="483"/>
      <c r="BO56" s="483"/>
      <c r="BP56" s="483"/>
      <c r="BQ56" s="483"/>
    </row>
    <row r="57" customFormat="false" ht="15" hidden="false" customHeight="false" outlineLevel="0" collapsed="false">
      <c r="A57" s="469"/>
      <c r="B57" s="477" t="n">
        <f aca="false">'Additional items'!$P16</f>
        <v>0</v>
      </c>
      <c r="C57" s="477"/>
      <c r="D57" s="477"/>
      <c r="E57" s="477"/>
      <c r="F57" s="477"/>
      <c r="G57" s="323"/>
      <c r="H57" s="478"/>
      <c r="I57" s="478"/>
      <c r="J57" s="478"/>
      <c r="K57" s="439"/>
      <c r="L57" s="449"/>
      <c r="M57" s="479"/>
      <c r="N57" s="480"/>
      <c r="O57" s="480"/>
      <c r="P57" s="480"/>
      <c r="Q57" s="480"/>
      <c r="R57" s="481"/>
      <c r="S57" s="479"/>
      <c r="T57" s="480"/>
      <c r="U57" s="480"/>
      <c r="V57" s="481"/>
      <c r="W57" s="482"/>
      <c r="X57" s="483"/>
      <c r="Y57" s="479"/>
      <c r="Z57" s="480"/>
      <c r="AA57" s="480"/>
      <c r="AB57" s="481"/>
      <c r="AC57" s="479"/>
      <c r="AD57" s="480"/>
      <c r="AE57" s="480"/>
      <c r="AF57" s="480"/>
      <c r="AG57" s="480"/>
      <c r="AH57" s="480"/>
      <c r="AI57" s="480"/>
      <c r="AJ57" s="480"/>
      <c r="AK57" s="480"/>
      <c r="AL57" s="480"/>
      <c r="AM57" s="480"/>
      <c r="AN57" s="480"/>
      <c r="AO57" s="480"/>
      <c r="AP57" s="480"/>
      <c r="AQ57" s="480"/>
      <c r="AR57" s="480"/>
      <c r="AS57" s="480"/>
      <c r="AT57" s="480"/>
      <c r="AU57" s="480"/>
      <c r="AV57" s="480"/>
      <c r="AW57" s="480"/>
      <c r="AX57" s="480"/>
      <c r="AY57" s="480"/>
      <c r="AZ57" s="480"/>
      <c r="BA57" s="480"/>
      <c r="BB57" s="480"/>
      <c r="BC57" s="480"/>
      <c r="BD57" s="480"/>
      <c r="BE57" s="480"/>
      <c r="BF57" s="480"/>
      <c r="BG57" s="480"/>
      <c r="BH57" s="483"/>
      <c r="BI57" s="483"/>
      <c r="BJ57" s="483"/>
      <c r="BK57" s="483"/>
      <c r="BL57" s="483"/>
      <c r="BM57" s="483"/>
      <c r="BN57" s="483"/>
      <c r="BO57" s="483"/>
      <c r="BP57" s="483"/>
      <c r="BQ57" s="483"/>
    </row>
    <row r="58" customFormat="false" ht="15" hidden="false" customHeight="false" outlineLevel="0" collapsed="false">
      <c r="A58" s="469"/>
      <c r="B58" s="477" t="n">
        <f aca="false">'Additional items'!$P17</f>
        <v>0</v>
      </c>
      <c r="C58" s="477"/>
      <c r="D58" s="477"/>
      <c r="E58" s="477"/>
      <c r="F58" s="477"/>
      <c r="G58" s="323"/>
      <c r="H58" s="478"/>
      <c r="I58" s="478"/>
      <c r="J58" s="478"/>
      <c r="K58" s="439"/>
      <c r="L58" s="449"/>
      <c r="M58" s="479"/>
      <c r="N58" s="480"/>
      <c r="O58" s="480"/>
      <c r="P58" s="480"/>
      <c r="Q58" s="480"/>
      <c r="R58" s="481"/>
      <c r="S58" s="479"/>
      <c r="T58" s="480"/>
      <c r="U58" s="480"/>
      <c r="V58" s="481"/>
      <c r="W58" s="482"/>
      <c r="X58" s="483"/>
      <c r="Y58" s="479"/>
      <c r="Z58" s="480"/>
      <c r="AA58" s="480"/>
      <c r="AB58" s="481"/>
      <c r="AC58" s="479"/>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G58" s="480"/>
      <c r="BH58" s="483"/>
      <c r="BI58" s="483"/>
      <c r="BJ58" s="483"/>
      <c r="BK58" s="483"/>
      <c r="BL58" s="483"/>
      <c r="BM58" s="483"/>
      <c r="BN58" s="483"/>
      <c r="BO58" s="483"/>
      <c r="BP58" s="483"/>
      <c r="BQ58" s="483"/>
    </row>
    <row r="59" customFormat="false" ht="15" hidden="false" customHeight="false" outlineLevel="0" collapsed="false">
      <c r="A59" s="469"/>
      <c r="B59" s="477" t="n">
        <f aca="false">'Additional items'!$P18</f>
        <v>0</v>
      </c>
      <c r="C59" s="477"/>
      <c r="D59" s="477"/>
      <c r="E59" s="477"/>
      <c r="F59" s="477"/>
      <c r="G59" s="323"/>
      <c r="H59" s="478"/>
      <c r="I59" s="478"/>
      <c r="J59" s="478"/>
      <c r="K59" s="439"/>
      <c r="L59" s="449"/>
      <c r="M59" s="479"/>
      <c r="N59" s="480"/>
      <c r="O59" s="480"/>
      <c r="P59" s="480"/>
      <c r="Q59" s="480"/>
      <c r="R59" s="481"/>
      <c r="S59" s="479"/>
      <c r="T59" s="480"/>
      <c r="U59" s="480"/>
      <c r="V59" s="481"/>
      <c r="W59" s="482"/>
      <c r="X59" s="483"/>
      <c r="Y59" s="479"/>
      <c r="Z59" s="480"/>
      <c r="AA59" s="480"/>
      <c r="AB59" s="481"/>
      <c r="AC59" s="479"/>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3"/>
      <c r="BI59" s="483"/>
      <c r="BJ59" s="483"/>
      <c r="BK59" s="483"/>
      <c r="BL59" s="483"/>
      <c r="BM59" s="483"/>
      <c r="BN59" s="483"/>
      <c r="BO59" s="483"/>
      <c r="BP59" s="483"/>
      <c r="BQ59" s="483"/>
    </row>
    <row r="60" customFormat="false" ht="15" hidden="false" customHeight="false" outlineLevel="0" collapsed="false">
      <c r="A60" s="469"/>
      <c r="B60" s="477" t="n">
        <f aca="false">'Additional items'!$P19</f>
        <v>0</v>
      </c>
      <c r="C60" s="477"/>
      <c r="D60" s="477"/>
      <c r="E60" s="477"/>
      <c r="F60" s="477"/>
      <c r="G60" s="323"/>
      <c r="H60" s="478"/>
      <c r="I60" s="478"/>
      <c r="J60" s="478"/>
      <c r="K60" s="439"/>
      <c r="L60" s="449"/>
      <c r="M60" s="479"/>
      <c r="N60" s="480"/>
      <c r="O60" s="480"/>
      <c r="P60" s="480"/>
      <c r="Q60" s="480"/>
      <c r="R60" s="481"/>
      <c r="S60" s="479"/>
      <c r="T60" s="480"/>
      <c r="U60" s="480"/>
      <c r="V60" s="481"/>
      <c r="W60" s="482"/>
      <c r="X60" s="483"/>
      <c r="Y60" s="479"/>
      <c r="Z60" s="480"/>
      <c r="AA60" s="480"/>
      <c r="AB60" s="481"/>
      <c r="AC60" s="479"/>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3"/>
      <c r="BI60" s="483"/>
      <c r="BJ60" s="483"/>
      <c r="BK60" s="483"/>
      <c r="BL60" s="483"/>
      <c r="BM60" s="483"/>
      <c r="BN60" s="483"/>
      <c r="BO60" s="483"/>
      <c r="BP60" s="483"/>
      <c r="BQ60" s="483"/>
    </row>
    <row r="61" customFormat="false" ht="15" hidden="false" customHeight="false" outlineLevel="0" collapsed="false">
      <c r="A61" s="469"/>
      <c r="B61" s="477" t="n">
        <f aca="false">'Additional items'!$P20</f>
        <v>0</v>
      </c>
      <c r="C61" s="477"/>
      <c r="D61" s="477"/>
      <c r="E61" s="477"/>
      <c r="F61" s="477"/>
      <c r="G61" s="323"/>
      <c r="H61" s="478"/>
      <c r="I61" s="478"/>
      <c r="J61" s="478"/>
      <c r="K61" s="439"/>
      <c r="L61" s="449"/>
      <c r="M61" s="479"/>
      <c r="N61" s="480"/>
      <c r="O61" s="480"/>
      <c r="P61" s="480"/>
      <c r="Q61" s="480"/>
      <c r="R61" s="481"/>
      <c r="S61" s="479"/>
      <c r="T61" s="480"/>
      <c r="U61" s="480"/>
      <c r="V61" s="481"/>
      <c r="W61" s="482"/>
      <c r="X61" s="483"/>
      <c r="Y61" s="479"/>
      <c r="Z61" s="480"/>
      <c r="AA61" s="480"/>
      <c r="AB61" s="481"/>
      <c r="AC61" s="479"/>
      <c r="AD61" s="480"/>
      <c r="AE61" s="480"/>
      <c r="AF61" s="480"/>
      <c r="AG61" s="480"/>
      <c r="AH61" s="480"/>
      <c r="AI61" s="480"/>
      <c r="AJ61" s="480"/>
      <c r="AK61" s="480"/>
      <c r="AL61" s="480"/>
      <c r="AM61" s="480"/>
      <c r="AN61" s="480"/>
      <c r="AO61" s="480"/>
      <c r="AP61" s="480"/>
      <c r="AQ61" s="480"/>
      <c r="AR61" s="480"/>
      <c r="AS61" s="480"/>
      <c r="AT61" s="480"/>
      <c r="AU61" s="480"/>
      <c r="AV61" s="480"/>
      <c r="AW61" s="480"/>
      <c r="AX61" s="480"/>
      <c r="AY61" s="480"/>
      <c r="AZ61" s="480"/>
      <c r="BA61" s="480"/>
      <c r="BB61" s="480"/>
      <c r="BC61" s="480"/>
      <c r="BD61" s="480"/>
      <c r="BE61" s="480"/>
      <c r="BF61" s="480"/>
      <c r="BG61" s="480"/>
      <c r="BH61" s="483"/>
      <c r="BI61" s="483"/>
      <c r="BJ61" s="483"/>
      <c r="BK61" s="483"/>
      <c r="BL61" s="483"/>
      <c r="BM61" s="483"/>
      <c r="BN61" s="483"/>
      <c r="BO61" s="483"/>
      <c r="BP61" s="483"/>
      <c r="BQ61" s="483"/>
    </row>
    <row r="62" customFormat="false" ht="15" hidden="false" customHeight="false" outlineLevel="0" collapsed="false">
      <c r="A62" s="469"/>
      <c r="B62" s="477" t="n">
        <f aca="false">'Additional items'!$P21</f>
        <v>0</v>
      </c>
      <c r="C62" s="477"/>
      <c r="D62" s="477"/>
      <c r="E62" s="477"/>
      <c r="F62" s="477"/>
      <c r="G62" s="323"/>
      <c r="H62" s="478"/>
      <c r="I62" s="478"/>
      <c r="J62" s="478"/>
      <c r="K62" s="439"/>
      <c r="L62" s="449"/>
      <c r="M62" s="479"/>
      <c r="N62" s="480"/>
      <c r="O62" s="480"/>
      <c r="P62" s="480"/>
      <c r="Q62" s="480"/>
      <c r="R62" s="481"/>
      <c r="S62" s="479"/>
      <c r="T62" s="480"/>
      <c r="U62" s="480"/>
      <c r="V62" s="481"/>
      <c r="W62" s="482"/>
      <c r="X62" s="483"/>
      <c r="Y62" s="479"/>
      <c r="Z62" s="480"/>
      <c r="AA62" s="480"/>
      <c r="AB62" s="481"/>
      <c r="AC62" s="479"/>
      <c r="AD62" s="480"/>
      <c r="AE62" s="480"/>
      <c r="AF62" s="480"/>
      <c r="AG62" s="480"/>
      <c r="AH62" s="480"/>
      <c r="AI62" s="480"/>
      <c r="AJ62" s="480"/>
      <c r="AK62" s="480"/>
      <c r="AL62" s="480"/>
      <c r="AM62" s="480"/>
      <c r="AN62" s="480"/>
      <c r="AO62" s="480"/>
      <c r="AP62" s="480"/>
      <c r="AQ62" s="480"/>
      <c r="AR62" s="480"/>
      <c r="AS62" s="480"/>
      <c r="AT62" s="480"/>
      <c r="AU62" s="480"/>
      <c r="AV62" s="480"/>
      <c r="AW62" s="480"/>
      <c r="AX62" s="480"/>
      <c r="AY62" s="480"/>
      <c r="AZ62" s="480"/>
      <c r="BA62" s="480"/>
      <c r="BB62" s="480"/>
      <c r="BC62" s="480"/>
      <c r="BD62" s="480"/>
      <c r="BE62" s="480"/>
      <c r="BF62" s="480"/>
      <c r="BG62" s="480"/>
      <c r="BH62" s="483"/>
      <c r="BI62" s="483"/>
      <c r="BJ62" s="483"/>
      <c r="BK62" s="483"/>
      <c r="BL62" s="483"/>
      <c r="BM62" s="483"/>
      <c r="BN62" s="483"/>
      <c r="BO62" s="483"/>
      <c r="BP62" s="483"/>
      <c r="BQ62" s="483"/>
    </row>
    <row r="63" customFormat="false" ht="15" hidden="false" customHeight="false" outlineLevel="0" collapsed="false">
      <c r="A63" s="469"/>
      <c r="B63" s="484" t="n">
        <f aca="false">'Additional items'!$P22</f>
        <v>0</v>
      </c>
      <c r="C63" s="484"/>
      <c r="D63" s="484"/>
      <c r="E63" s="484"/>
      <c r="F63" s="484"/>
      <c r="G63" s="334"/>
      <c r="H63" s="485"/>
      <c r="I63" s="485"/>
      <c r="J63" s="485"/>
      <c r="K63" s="440"/>
      <c r="L63" s="450"/>
      <c r="M63" s="486"/>
      <c r="N63" s="487"/>
      <c r="O63" s="487"/>
      <c r="P63" s="487"/>
      <c r="Q63" s="487"/>
      <c r="R63" s="488"/>
      <c r="S63" s="486"/>
      <c r="T63" s="487"/>
      <c r="U63" s="487"/>
      <c r="V63" s="488"/>
      <c r="W63" s="489"/>
      <c r="X63" s="490"/>
      <c r="Y63" s="486"/>
      <c r="Z63" s="487"/>
      <c r="AA63" s="487"/>
      <c r="AB63" s="488"/>
      <c r="AC63" s="486"/>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c r="BA63" s="487"/>
      <c r="BB63" s="487"/>
      <c r="BC63" s="487"/>
      <c r="BD63" s="487"/>
      <c r="BE63" s="487"/>
      <c r="BF63" s="487"/>
      <c r="BG63" s="487"/>
      <c r="BH63" s="490"/>
      <c r="BI63" s="490"/>
      <c r="BJ63" s="490"/>
      <c r="BK63" s="490"/>
      <c r="BL63" s="490"/>
      <c r="BM63" s="490"/>
      <c r="BN63" s="490"/>
      <c r="BO63" s="490"/>
      <c r="BP63" s="490"/>
      <c r="BQ63" s="490"/>
    </row>
    <row r="64" customFormat="false" ht="15" hidden="false" customHeight="true" outlineLevel="0" collapsed="false">
      <c r="A64" s="491" t="s">
        <v>97</v>
      </c>
      <c r="B64" s="492" t="s">
        <v>98</v>
      </c>
      <c r="C64" s="492"/>
      <c r="D64" s="492"/>
      <c r="E64" s="492"/>
      <c r="F64" s="492"/>
      <c r="G64" s="342"/>
      <c r="H64" s="471"/>
      <c r="I64" s="471"/>
      <c r="J64" s="471"/>
      <c r="K64" s="438"/>
      <c r="L64" s="448"/>
      <c r="M64" s="493"/>
      <c r="N64" s="494"/>
      <c r="O64" s="494"/>
      <c r="P64" s="494"/>
      <c r="Q64" s="494"/>
      <c r="R64" s="495"/>
      <c r="S64" s="493"/>
      <c r="T64" s="494"/>
      <c r="U64" s="494"/>
      <c r="V64" s="495"/>
      <c r="W64" s="496"/>
      <c r="X64" s="497"/>
      <c r="Y64" s="493"/>
      <c r="Z64" s="494"/>
      <c r="AA64" s="494"/>
      <c r="AB64" s="495"/>
      <c r="AC64" s="493"/>
      <c r="AD64" s="494" t="n">
        <v>8</v>
      </c>
      <c r="AE64" s="494"/>
      <c r="AF64" s="494"/>
      <c r="AG64" s="494"/>
      <c r="AH64" s="494"/>
      <c r="AI64" s="494"/>
      <c r="AJ64" s="494" t="n">
        <v>24</v>
      </c>
      <c r="AK64" s="494"/>
      <c r="AL64" s="494"/>
      <c r="AM64" s="494"/>
      <c r="AN64" s="494"/>
      <c r="AO64" s="494"/>
      <c r="AP64" s="494"/>
      <c r="AQ64" s="494"/>
      <c r="AR64" s="494"/>
      <c r="AS64" s="494"/>
      <c r="AT64" s="494" t="n">
        <v>24</v>
      </c>
      <c r="AU64" s="494"/>
      <c r="AV64" s="494"/>
      <c r="AW64" s="494"/>
      <c r="AX64" s="494"/>
      <c r="AY64" s="494"/>
      <c r="AZ64" s="494"/>
      <c r="BA64" s="494"/>
      <c r="BB64" s="494"/>
      <c r="BC64" s="494"/>
      <c r="BD64" s="494" t="n">
        <v>24</v>
      </c>
      <c r="BE64" s="494"/>
      <c r="BF64" s="494"/>
      <c r="BG64" s="494"/>
      <c r="BH64" s="497"/>
      <c r="BI64" s="497"/>
      <c r="BJ64" s="497"/>
      <c r="BK64" s="497"/>
      <c r="BL64" s="497"/>
      <c r="BM64" s="497"/>
      <c r="BN64" s="497"/>
      <c r="BO64" s="497"/>
      <c r="BP64" s="497"/>
      <c r="BQ64" s="497"/>
    </row>
    <row r="65" customFormat="false" ht="15" hidden="false" customHeight="false" outlineLevel="0" collapsed="false">
      <c r="A65" s="491"/>
      <c r="B65" s="498" t="s">
        <v>99</v>
      </c>
      <c r="C65" s="498"/>
      <c r="D65" s="498"/>
      <c r="E65" s="498"/>
      <c r="F65" s="498"/>
      <c r="G65" s="348"/>
      <c r="H65" s="478"/>
      <c r="I65" s="478"/>
      <c r="J65" s="478"/>
      <c r="K65" s="439"/>
      <c r="L65" s="449"/>
      <c r="M65" s="499"/>
      <c r="N65" s="500"/>
      <c r="O65" s="500"/>
      <c r="P65" s="500"/>
      <c r="Q65" s="500"/>
      <c r="R65" s="501"/>
      <c r="S65" s="499"/>
      <c r="T65" s="500" t="n">
        <v>8</v>
      </c>
      <c r="U65" s="500" t="n">
        <v>8</v>
      </c>
      <c r="V65" s="501" t="n">
        <v>8</v>
      </c>
      <c r="W65" s="502"/>
      <c r="X65" s="503"/>
      <c r="Y65" s="499"/>
      <c r="Z65" s="500"/>
      <c r="AA65" s="500"/>
      <c r="AB65" s="501"/>
      <c r="AC65" s="499"/>
      <c r="AD65" s="500"/>
      <c r="AE65" s="500"/>
      <c r="AF65" s="500"/>
      <c r="AG65" s="500"/>
      <c r="AH65" s="500"/>
      <c r="AI65" s="500"/>
      <c r="AJ65" s="500"/>
      <c r="AK65" s="500"/>
      <c r="AL65" s="500"/>
      <c r="AM65" s="500"/>
      <c r="AN65" s="500"/>
      <c r="AO65" s="500"/>
      <c r="AP65" s="500"/>
      <c r="AQ65" s="500"/>
      <c r="AR65" s="500"/>
      <c r="AS65" s="500"/>
      <c r="AT65" s="500"/>
      <c r="AU65" s="500"/>
      <c r="AV65" s="500"/>
      <c r="AW65" s="500"/>
      <c r="AX65" s="500"/>
      <c r="AY65" s="500"/>
      <c r="AZ65" s="500"/>
      <c r="BA65" s="500"/>
      <c r="BB65" s="500"/>
      <c r="BC65" s="500"/>
      <c r="BD65" s="500"/>
      <c r="BE65" s="500"/>
      <c r="BF65" s="500"/>
      <c r="BG65" s="500"/>
      <c r="BH65" s="503"/>
      <c r="BI65" s="503"/>
      <c r="BJ65" s="503"/>
      <c r="BK65" s="503"/>
      <c r="BL65" s="503"/>
      <c r="BM65" s="503"/>
      <c r="BN65" s="503"/>
      <c r="BO65" s="503"/>
      <c r="BP65" s="503"/>
      <c r="BQ65" s="503"/>
    </row>
    <row r="66" customFormat="false" ht="15" hidden="false" customHeight="false" outlineLevel="0" collapsed="false">
      <c r="A66" s="491"/>
      <c r="B66" s="498" t="s">
        <v>100</v>
      </c>
      <c r="C66" s="498"/>
      <c r="D66" s="498"/>
      <c r="E66" s="498"/>
      <c r="F66" s="498"/>
      <c r="G66" s="348"/>
      <c r="H66" s="478"/>
      <c r="I66" s="478"/>
      <c r="J66" s="478"/>
      <c r="K66" s="439"/>
      <c r="L66" s="449"/>
      <c r="M66" s="499"/>
      <c r="N66" s="500"/>
      <c r="O66" s="500"/>
      <c r="P66" s="500"/>
      <c r="Q66" s="500"/>
      <c r="R66" s="501"/>
      <c r="S66" s="499"/>
      <c r="T66" s="500"/>
      <c r="U66" s="500"/>
      <c r="V66" s="501"/>
      <c r="W66" s="502"/>
      <c r="X66" s="503"/>
      <c r="Y66" s="499"/>
      <c r="Z66" s="500"/>
      <c r="AA66" s="500"/>
      <c r="AB66" s="501"/>
      <c r="AC66" s="499"/>
      <c r="AD66" s="500"/>
      <c r="AE66" s="500"/>
      <c r="AF66" s="500"/>
      <c r="AG66" s="500"/>
      <c r="AH66" s="500" t="n">
        <v>2</v>
      </c>
      <c r="AI66" s="500"/>
      <c r="AJ66" s="500" t="n">
        <v>4</v>
      </c>
      <c r="AK66" s="500" t="n">
        <v>1</v>
      </c>
      <c r="AL66" s="500" t="n">
        <v>2</v>
      </c>
      <c r="AM66" s="500" t="n">
        <v>1</v>
      </c>
      <c r="AN66" s="500"/>
      <c r="AO66" s="500"/>
      <c r="AP66" s="500"/>
      <c r="AQ66" s="500"/>
      <c r="AR66" s="500" t="n">
        <v>2</v>
      </c>
      <c r="AS66" s="500"/>
      <c r="AT66" s="500" t="n">
        <v>4</v>
      </c>
      <c r="AU66" s="500" t="n">
        <v>1</v>
      </c>
      <c r="AV66" s="500" t="n">
        <v>2</v>
      </c>
      <c r="AW66" s="500" t="n">
        <v>1</v>
      </c>
      <c r="AX66" s="500"/>
      <c r="AY66" s="500"/>
      <c r="AZ66" s="500"/>
      <c r="BA66" s="500"/>
      <c r="BB66" s="500" t="n">
        <v>2</v>
      </c>
      <c r="BC66" s="500"/>
      <c r="BD66" s="500" t="n">
        <v>4</v>
      </c>
      <c r="BE66" s="500" t="n">
        <v>1</v>
      </c>
      <c r="BF66" s="500" t="n">
        <v>2</v>
      </c>
      <c r="BG66" s="500" t="n">
        <v>1</v>
      </c>
      <c r="BH66" s="503"/>
      <c r="BI66" s="503"/>
      <c r="BJ66" s="503"/>
      <c r="BK66" s="503"/>
      <c r="BL66" s="503"/>
      <c r="BM66" s="503"/>
      <c r="BN66" s="503"/>
      <c r="BO66" s="503"/>
      <c r="BP66" s="503"/>
      <c r="BQ66" s="503"/>
    </row>
    <row r="67" customFormat="false" ht="15" hidden="false" customHeight="false" outlineLevel="0" collapsed="false">
      <c r="A67" s="491"/>
      <c r="B67" s="498" t="s">
        <v>101</v>
      </c>
      <c r="C67" s="498"/>
      <c r="D67" s="498"/>
      <c r="E67" s="498"/>
      <c r="F67" s="498"/>
      <c r="G67" s="348"/>
      <c r="H67" s="478"/>
      <c r="I67" s="478"/>
      <c r="J67" s="478"/>
      <c r="K67" s="439"/>
      <c r="L67" s="449"/>
      <c r="M67" s="499"/>
      <c r="N67" s="500"/>
      <c r="O67" s="500"/>
      <c r="P67" s="500"/>
      <c r="Q67" s="500"/>
      <c r="R67" s="501"/>
      <c r="S67" s="499"/>
      <c r="T67" s="500"/>
      <c r="U67" s="500"/>
      <c r="V67" s="501"/>
      <c r="W67" s="502"/>
      <c r="X67" s="503"/>
      <c r="Y67" s="499"/>
      <c r="Z67" s="500"/>
      <c r="AA67" s="500"/>
      <c r="AB67" s="501"/>
      <c r="AC67" s="499" t="n">
        <v>3</v>
      </c>
      <c r="AD67" s="500" t="n">
        <v>4</v>
      </c>
      <c r="AE67" s="500"/>
      <c r="AF67" s="500"/>
      <c r="AG67" s="500"/>
      <c r="AH67" s="500" t="n">
        <v>1</v>
      </c>
      <c r="AI67" s="500" t="n">
        <v>1</v>
      </c>
      <c r="AJ67" s="500" t="n">
        <v>16</v>
      </c>
      <c r="AK67" s="500"/>
      <c r="AL67" s="500"/>
      <c r="AM67" s="500"/>
      <c r="AN67" s="500"/>
      <c r="AO67" s="500"/>
      <c r="AP67" s="500"/>
      <c r="AQ67" s="500"/>
      <c r="AR67" s="500" t="n">
        <v>1</v>
      </c>
      <c r="AS67" s="500" t="n">
        <v>1</v>
      </c>
      <c r="AT67" s="500" t="n">
        <v>16</v>
      </c>
      <c r="AU67" s="500"/>
      <c r="AV67" s="500"/>
      <c r="AW67" s="500"/>
      <c r="AX67" s="500"/>
      <c r="AY67" s="500"/>
      <c r="AZ67" s="500"/>
      <c r="BA67" s="500"/>
      <c r="BB67" s="500" t="n">
        <v>1</v>
      </c>
      <c r="BC67" s="500" t="n">
        <v>1</v>
      </c>
      <c r="BD67" s="500" t="n">
        <v>16</v>
      </c>
      <c r="BE67" s="500"/>
      <c r="BF67" s="500"/>
      <c r="BG67" s="500"/>
      <c r="BH67" s="503"/>
      <c r="BI67" s="503"/>
      <c r="BJ67" s="503"/>
      <c r="BK67" s="503"/>
      <c r="BL67" s="503"/>
      <c r="BM67" s="503"/>
      <c r="BN67" s="503"/>
      <c r="BO67" s="503"/>
      <c r="BP67" s="503"/>
      <c r="BQ67" s="503"/>
    </row>
    <row r="68" customFormat="false" ht="15" hidden="false" customHeight="false" outlineLevel="0" collapsed="false">
      <c r="A68" s="491"/>
      <c r="B68" s="498" t="s">
        <v>102</v>
      </c>
      <c r="C68" s="498"/>
      <c r="D68" s="498"/>
      <c r="E68" s="498"/>
      <c r="F68" s="498"/>
      <c r="G68" s="348"/>
      <c r="H68" s="478"/>
      <c r="I68" s="478"/>
      <c r="J68" s="478"/>
      <c r="K68" s="439"/>
      <c r="L68" s="449"/>
      <c r="M68" s="499"/>
      <c r="N68" s="500"/>
      <c r="O68" s="500"/>
      <c r="P68" s="500"/>
      <c r="Q68" s="500"/>
      <c r="R68" s="501"/>
      <c r="S68" s="499"/>
      <c r="T68" s="500" t="n">
        <v>1</v>
      </c>
      <c r="U68" s="500"/>
      <c r="V68" s="501"/>
      <c r="W68" s="502"/>
      <c r="X68" s="503"/>
      <c r="Y68" s="499"/>
      <c r="Z68" s="500"/>
      <c r="AA68" s="500"/>
      <c r="AB68" s="501"/>
      <c r="AC68" s="499"/>
      <c r="AD68" s="500"/>
      <c r="AE68" s="500"/>
      <c r="AF68" s="500"/>
      <c r="AG68" s="500"/>
      <c r="AH68" s="500"/>
      <c r="AI68" s="500"/>
      <c r="AJ68" s="500"/>
      <c r="AK68" s="500"/>
      <c r="AL68" s="500"/>
      <c r="AM68" s="500"/>
      <c r="AN68" s="500"/>
      <c r="AO68" s="500"/>
      <c r="AP68" s="500"/>
      <c r="AQ68" s="500"/>
      <c r="AR68" s="500"/>
      <c r="AS68" s="500"/>
      <c r="AT68" s="500"/>
      <c r="AU68" s="500"/>
      <c r="AV68" s="500"/>
      <c r="AW68" s="500"/>
      <c r="AX68" s="500"/>
      <c r="AY68" s="500"/>
      <c r="AZ68" s="500"/>
      <c r="BA68" s="500"/>
      <c r="BB68" s="500"/>
      <c r="BC68" s="500"/>
      <c r="BD68" s="500"/>
      <c r="BE68" s="500"/>
      <c r="BF68" s="500"/>
      <c r="BG68" s="500"/>
      <c r="BH68" s="503"/>
      <c r="BI68" s="503"/>
      <c r="BJ68" s="503"/>
      <c r="BK68" s="503"/>
      <c r="BL68" s="503"/>
      <c r="BM68" s="503"/>
      <c r="BN68" s="503"/>
      <c r="BO68" s="503"/>
      <c r="BP68" s="503"/>
      <c r="BQ68" s="503"/>
    </row>
    <row r="69" customFormat="false" ht="15" hidden="false" customHeight="false" outlineLevel="0" collapsed="false">
      <c r="A69" s="491"/>
      <c r="B69" s="498" t="s">
        <v>103</v>
      </c>
      <c r="C69" s="498"/>
      <c r="D69" s="498"/>
      <c r="E69" s="498"/>
      <c r="F69" s="498"/>
      <c r="G69" s="348"/>
      <c r="H69" s="478"/>
      <c r="I69" s="478"/>
      <c r="J69" s="478"/>
      <c r="K69" s="439"/>
      <c r="L69" s="449"/>
      <c r="M69" s="499"/>
      <c r="N69" s="500"/>
      <c r="O69" s="500" t="n">
        <v>1</v>
      </c>
      <c r="P69" s="500"/>
      <c r="Q69" s="500"/>
      <c r="R69" s="501"/>
      <c r="S69" s="499"/>
      <c r="T69" s="500"/>
      <c r="U69" s="500"/>
      <c r="V69" s="501"/>
      <c r="W69" s="502"/>
      <c r="X69" s="503"/>
      <c r="Y69" s="499"/>
      <c r="Z69" s="500"/>
      <c r="AA69" s="500"/>
      <c r="AB69" s="501"/>
      <c r="AC69" s="499"/>
      <c r="AD69" s="500"/>
      <c r="AE69" s="500"/>
      <c r="AF69" s="500"/>
      <c r="AG69" s="500"/>
      <c r="AH69" s="500"/>
      <c r="AI69" s="500"/>
      <c r="AJ69" s="500"/>
      <c r="AK69" s="500"/>
      <c r="AL69" s="500"/>
      <c r="AM69" s="500"/>
      <c r="AN69" s="500"/>
      <c r="AO69" s="500"/>
      <c r="AP69" s="500"/>
      <c r="AQ69" s="500"/>
      <c r="AR69" s="500"/>
      <c r="AS69" s="500"/>
      <c r="AT69" s="500"/>
      <c r="AU69" s="500"/>
      <c r="AV69" s="500"/>
      <c r="AW69" s="500"/>
      <c r="AX69" s="500"/>
      <c r="AY69" s="500"/>
      <c r="AZ69" s="500"/>
      <c r="BA69" s="500"/>
      <c r="BB69" s="500"/>
      <c r="BC69" s="500"/>
      <c r="BD69" s="500"/>
      <c r="BE69" s="500"/>
      <c r="BF69" s="500"/>
      <c r="BG69" s="500"/>
      <c r="BH69" s="503"/>
      <c r="BI69" s="503"/>
      <c r="BJ69" s="503"/>
      <c r="BK69" s="503"/>
      <c r="BL69" s="503"/>
      <c r="BM69" s="503"/>
      <c r="BN69" s="503"/>
      <c r="BO69" s="503"/>
      <c r="BP69" s="503"/>
      <c r="BQ69" s="503"/>
    </row>
    <row r="70" customFormat="false" ht="15" hidden="false" customHeight="false" outlineLevel="0" collapsed="false">
      <c r="A70" s="491"/>
      <c r="B70" s="498" t="s">
        <v>104</v>
      </c>
      <c r="C70" s="498"/>
      <c r="D70" s="498"/>
      <c r="E70" s="498"/>
      <c r="F70" s="498"/>
      <c r="G70" s="348"/>
      <c r="H70" s="478"/>
      <c r="I70" s="478"/>
      <c r="J70" s="478"/>
      <c r="K70" s="439"/>
      <c r="L70" s="449"/>
      <c r="M70" s="499"/>
      <c r="N70" s="500"/>
      <c r="O70" s="500"/>
      <c r="P70" s="500" t="n">
        <v>2</v>
      </c>
      <c r="Q70" s="500"/>
      <c r="R70" s="501"/>
      <c r="S70" s="499"/>
      <c r="T70" s="500"/>
      <c r="U70" s="500"/>
      <c r="V70" s="501"/>
      <c r="W70" s="502"/>
      <c r="X70" s="503"/>
      <c r="Y70" s="499"/>
      <c r="Z70" s="500"/>
      <c r="AA70" s="500"/>
      <c r="AB70" s="501"/>
      <c r="AC70" s="499"/>
      <c r="AD70" s="500"/>
      <c r="AE70" s="500"/>
      <c r="AF70" s="500"/>
      <c r="AG70" s="500"/>
      <c r="AH70" s="500"/>
      <c r="AI70" s="500"/>
      <c r="AJ70" s="500"/>
      <c r="AK70" s="500"/>
      <c r="AL70" s="500"/>
      <c r="AM70" s="500"/>
      <c r="AN70" s="500"/>
      <c r="AO70" s="500"/>
      <c r="AP70" s="500"/>
      <c r="AQ70" s="500"/>
      <c r="AR70" s="500"/>
      <c r="AS70" s="500"/>
      <c r="AT70" s="500"/>
      <c r="AU70" s="500"/>
      <c r="AV70" s="500"/>
      <c r="AW70" s="500"/>
      <c r="AX70" s="500"/>
      <c r="AY70" s="500"/>
      <c r="AZ70" s="500"/>
      <c r="BA70" s="500"/>
      <c r="BB70" s="500"/>
      <c r="BC70" s="500"/>
      <c r="BD70" s="500"/>
      <c r="BE70" s="500"/>
      <c r="BF70" s="500"/>
      <c r="BG70" s="500"/>
      <c r="BH70" s="503"/>
      <c r="BI70" s="503"/>
      <c r="BJ70" s="503"/>
      <c r="BK70" s="503"/>
      <c r="BL70" s="503"/>
      <c r="BM70" s="503"/>
      <c r="BN70" s="503"/>
      <c r="BO70" s="503"/>
      <c r="BP70" s="503"/>
      <c r="BQ70" s="503"/>
    </row>
    <row r="71" customFormat="false" ht="15" hidden="false" customHeight="false" outlineLevel="0" collapsed="false">
      <c r="A71" s="491"/>
      <c r="B71" s="498" t="s">
        <v>105</v>
      </c>
      <c r="C71" s="498"/>
      <c r="D71" s="498"/>
      <c r="E71" s="498"/>
      <c r="F71" s="498"/>
      <c r="G71" s="348"/>
      <c r="H71" s="478"/>
      <c r="I71" s="478"/>
      <c r="J71" s="478"/>
      <c r="K71" s="439"/>
      <c r="L71" s="449"/>
      <c r="M71" s="499"/>
      <c r="N71" s="500"/>
      <c r="O71" s="500"/>
      <c r="P71" s="500"/>
      <c r="Q71" s="500"/>
      <c r="R71" s="501"/>
      <c r="S71" s="499"/>
      <c r="T71" s="500"/>
      <c r="U71" s="500" t="n">
        <v>1</v>
      </c>
      <c r="V71" s="501"/>
      <c r="W71" s="502"/>
      <c r="X71" s="503"/>
      <c r="Y71" s="499"/>
      <c r="Z71" s="500"/>
      <c r="AA71" s="500"/>
      <c r="AB71" s="501"/>
      <c r="AC71" s="499"/>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3"/>
      <c r="BI71" s="503"/>
      <c r="BJ71" s="503"/>
      <c r="BK71" s="503"/>
      <c r="BL71" s="503"/>
      <c r="BM71" s="503"/>
      <c r="BN71" s="503"/>
      <c r="BO71" s="503"/>
      <c r="BP71" s="503"/>
      <c r="BQ71" s="503"/>
    </row>
    <row r="72" customFormat="false" ht="15" hidden="false" customHeight="false" outlineLevel="0" collapsed="false">
      <c r="A72" s="491"/>
      <c r="B72" s="498" t="s">
        <v>106</v>
      </c>
      <c r="C72" s="498"/>
      <c r="D72" s="498"/>
      <c r="E72" s="498"/>
      <c r="F72" s="498"/>
      <c r="G72" s="348"/>
      <c r="H72" s="478"/>
      <c r="I72" s="478"/>
      <c r="J72" s="478"/>
      <c r="K72" s="439"/>
      <c r="L72" s="449"/>
      <c r="M72" s="499"/>
      <c r="N72" s="500"/>
      <c r="O72" s="500" t="n">
        <v>1</v>
      </c>
      <c r="P72" s="500"/>
      <c r="Q72" s="500"/>
      <c r="R72" s="501"/>
      <c r="S72" s="499"/>
      <c r="T72" s="500"/>
      <c r="U72" s="500"/>
      <c r="V72" s="501"/>
      <c r="W72" s="502"/>
      <c r="X72" s="503"/>
      <c r="Y72" s="499"/>
      <c r="Z72" s="500"/>
      <c r="AA72" s="500"/>
      <c r="AB72" s="501"/>
      <c r="AC72" s="499"/>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3"/>
      <c r="BI72" s="503"/>
      <c r="BJ72" s="503"/>
      <c r="BK72" s="503"/>
      <c r="BL72" s="503"/>
      <c r="BM72" s="503"/>
      <c r="BN72" s="503"/>
      <c r="BO72" s="503"/>
      <c r="BP72" s="503"/>
      <c r="BQ72" s="503"/>
    </row>
    <row r="73" customFormat="false" ht="15" hidden="false" customHeight="false" outlineLevel="0" collapsed="false">
      <c r="A73" s="491"/>
      <c r="B73" s="498" t="s">
        <v>107</v>
      </c>
      <c r="C73" s="498"/>
      <c r="D73" s="498"/>
      <c r="E73" s="498"/>
      <c r="F73" s="498"/>
      <c r="G73" s="348"/>
      <c r="H73" s="478"/>
      <c r="I73" s="478"/>
      <c r="J73" s="478"/>
      <c r="K73" s="439"/>
      <c r="L73" s="449"/>
      <c r="M73" s="499"/>
      <c r="N73" s="500"/>
      <c r="O73" s="500"/>
      <c r="P73" s="500"/>
      <c r="Q73" s="500" t="n">
        <v>2</v>
      </c>
      <c r="R73" s="501"/>
      <c r="S73" s="499"/>
      <c r="T73" s="500"/>
      <c r="U73" s="500"/>
      <c r="V73" s="501"/>
      <c r="W73" s="502"/>
      <c r="X73" s="503"/>
      <c r="Y73" s="499"/>
      <c r="Z73" s="500"/>
      <c r="AA73" s="500"/>
      <c r="AB73" s="501"/>
      <c r="AC73" s="499"/>
      <c r="AD73" s="500"/>
      <c r="AE73" s="500"/>
      <c r="AF73" s="500"/>
      <c r="AG73" s="500"/>
      <c r="AH73" s="500"/>
      <c r="AI73" s="500"/>
      <c r="AJ73" s="500"/>
      <c r="AK73" s="500"/>
      <c r="AL73" s="500"/>
      <c r="AM73" s="500"/>
      <c r="AN73" s="500"/>
      <c r="AO73" s="500"/>
      <c r="AP73" s="500"/>
      <c r="AQ73" s="500"/>
      <c r="AR73" s="500"/>
      <c r="AS73" s="500"/>
      <c r="AT73" s="500"/>
      <c r="AU73" s="500"/>
      <c r="AV73" s="500"/>
      <c r="AW73" s="500"/>
      <c r="AX73" s="500"/>
      <c r="AY73" s="500"/>
      <c r="AZ73" s="500"/>
      <c r="BA73" s="500"/>
      <c r="BB73" s="500"/>
      <c r="BC73" s="500"/>
      <c r="BD73" s="500"/>
      <c r="BE73" s="500"/>
      <c r="BF73" s="500"/>
      <c r="BG73" s="500"/>
      <c r="BH73" s="503"/>
      <c r="BI73" s="503"/>
      <c r="BJ73" s="503"/>
      <c r="BK73" s="503"/>
      <c r="BL73" s="503"/>
      <c r="BM73" s="503"/>
      <c r="BN73" s="503"/>
      <c r="BO73" s="503"/>
      <c r="BP73" s="503"/>
      <c r="BQ73" s="503"/>
    </row>
    <row r="74" customFormat="false" ht="15" hidden="false" customHeight="false" outlineLevel="0" collapsed="false">
      <c r="A74" s="491"/>
      <c r="B74" s="498" t="s">
        <v>108</v>
      </c>
      <c r="C74" s="498"/>
      <c r="D74" s="498"/>
      <c r="E74" s="498"/>
      <c r="F74" s="498"/>
      <c r="G74" s="348"/>
      <c r="H74" s="478"/>
      <c r="I74" s="478"/>
      <c r="J74" s="478"/>
      <c r="K74" s="439"/>
      <c r="L74" s="449"/>
      <c r="M74" s="499"/>
      <c r="N74" s="500"/>
      <c r="O74" s="500"/>
      <c r="P74" s="500"/>
      <c r="Q74" s="500"/>
      <c r="R74" s="501"/>
      <c r="S74" s="499"/>
      <c r="T74" s="500"/>
      <c r="U74" s="500"/>
      <c r="V74" s="501"/>
      <c r="W74" s="502"/>
      <c r="X74" s="503"/>
      <c r="Y74" s="499"/>
      <c r="Z74" s="500"/>
      <c r="AA74" s="500"/>
      <c r="AB74" s="501"/>
      <c r="AC74" s="499"/>
      <c r="AD74" s="500"/>
      <c r="AE74" s="500"/>
      <c r="AF74" s="500"/>
      <c r="AG74" s="500"/>
      <c r="AH74" s="500"/>
      <c r="AI74" s="500"/>
      <c r="AJ74" s="500" t="n">
        <v>4</v>
      </c>
      <c r="AK74" s="500"/>
      <c r="AL74" s="500"/>
      <c r="AM74" s="500"/>
      <c r="AN74" s="500"/>
      <c r="AO74" s="500"/>
      <c r="AP74" s="500"/>
      <c r="AQ74" s="500"/>
      <c r="AR74" s="500"/>
      <c r="AS74" s="500"/>
      <c r="AT74" s="500" t="n">
        <v>4</v>
      </c>
      <c r="AU74" s="500"/>
      <c r="AV74" s="500"/>
      <c r="AW74" s="500"/>
      <c r="AX74" s="500"/>
      <c r="AY74" s="500"/>
      <c r="AZ74" s="500"/>
      <c r="BA74" s="500"/>
      <c r="BB74" s="500"/>
      <c r="BC74" s="500"/>
      <c r="BD74" s="500" t="n">
        <v>4</v>
      </c>
      <c r="BE74" s="500"/>
      <c r="BF74" s="500"/>
      <c r="BG74" s="500"/>
      <c r="BH74" s="503"/>
      <c r="BI74" s="503"/>
      <c r="BJ74" s="503"/>
      <c r="BK74" s="503"/>
      <c r="BL74" s="503"/>
      <c r="BM74" s="503"/>
      <c r="BN74" s="503"/>
      <c r="BO74" s="503"/>
      <c r="BP74" s="503"/>
      <c r="BQ74" s="503"/>
    </row>
    <row r="75" customFormat="false" ht="15" hidden="false" customHeight="false" outlineLevel="0" collapsed="false">
      <c r="A75" s="491"/>
      <c r="B75" s="498" t="s">
        <v>109</v>
      </c>
      <c r="C75" s="498"/>
      <c r="D75" s="498"/>
      <c r="E75" s="498"/>
      <c r="F75" s="498"/>
      <c r="G75" s="348"/>
      <c r="H75" s="478"/>
      <c r="I75" s="478"/>
      <c r="J75" s="478"/>
      <c r="K75" s="439"/>
      <c r="L75" s="449"/>
      <c r="M75" s="499"/>
      <c r="N75" s="500"/>
      <c r="O75" s="500"/>
      <c r="P75" s="500"/>
      <c r="Q75" s="500"/>
      <c r="R75" s="501"/>
      <c r="S75" s="499"/>
      <c r="T75" s="500"/>
      <c r="U75" s="500"/>
      <c r="V75" s="501"/>
      <c r="W75" s="502"/>
      <c r="X75" s="503"/>
      <c r="Y75" s="499"/>
      <c r="Z75" s="500"/>
      <c r="AA75" s="500"/>
      <c r="AB75" s="501" t="n">
        <v>1</v>
      </c>
      <c r="AC75" s="499"/>
      <c r="AD75" s="500"/>
      <c r="AE75" s="500"/>
      <c r="AF75" s="500"/>
      <c r="AG75" s="500"/>
      <c r="AH75" s="500"/>
      <c r="AI75" s="500"/>
      <c r="AJ75" s="500"/>
      <c r="AK75" s="500"/>
      <c r="AL75" s="500"/>
      <c r="AM75" s="500"/>
      <c r="AN75" s="500"/>
      <c r="AO75" s="500"/>
      <c r="AP75" s="500"/>
      <c r="AQ75" s="500"/>
      <c r="AR75" s="500"/>
      <c r="AS75" s="500"/>
      <c r="AT75" s="500"/>
      <c r="AU75" s="500"/>
      <c r="AV75" s="500"/>
      <c r="AW75" s="500"/>
      <c r="AX75" s="500"/>
      <c r="AY75" s="500"/>
      <c r="AZ75" s="500"/>
      <c r="BA75" s="500"/>
      <c r="BB75" s="500"/>
      <c r="BC75" s="500"/>
      <c r="BD75" s="500"/>
      <c r="BE75" s="500"/>
      <c r="BF75" s="500"/>
      <c r="BG75" s="500"/>
      <c r="BH75" s="503"/>
      <c r="BI75" s="503"/>
      <c r="BJ75" s="503"/>
      <c r="BK75" s="503"/>
      <c r="BL75" s="503"/>
      <c r="BM75" s="503"/>
      <c r="BN75" s="503"/>
      <c r="BO75" s="503"/>
      <c r="BP75" s="503"/>
      <c r="BQ75" s="503"/>
    </row>
    <row r="76" customFormat="false" ht="15" hidden="false" customHeight="false" outlineLevel="0" collapsed="false">
      <c r="A76" s="491"/>
      <c r="B76" s="498" t="s">
        <v>110</v>
      </c>
      <c r="C76" s="498"/>
      <c r="D76" s="498"/>
      <c r="E76" s="498"/>
      <c r="F76" s="498"/>
      <c r="G76" s="348"/>
      <c r="H76" s="478"/>
      <c r="I76" s="478"/>
      <c r="J76" s="478"/>
      <c r="K76" s="439"/>
      <c r="L76" s="449"/>
      <c r="M76" s="499"/>
      <c r="N76" s="500"/>
      <c r="O76" s="500"/>
      <c r="P76" s="500"/>
      <c r="Q76" s="500"/>
      <c r="R76" s="501"/>
      <c r="S76" s="499"/>
      <c r="T76" s="500"/>
      <c r="U76" s="500"/>
      <c r="V76" s="501"/>
      <c r="W76" s="502"/>
      <c r="X76" s="503"/>
      <c r="Y76" s="499"/>
      <c r="Z76" s="500"/>
      <c r="AA76" s="500"/>
      <c r="AB76" s="501"/>
      <c r="AC76" s="499"/>
      <c r="AD76" s="500"/>
      <c r="AE76" s="500"/>
      <c r="AF76" s="500" t="n">
        <v>2</v>
      </c>
      <c r="AG76" s="500" t="n">
        <v>3</v>
      </c>
      <c r="AH76" s="500"/>
      <c r="AI76" s="500"/>
      <c r="AJ76" s="500"/>
      <c r="AK76" s="500"/>
      <c r="AL76" s="500"/>
      <c r="AM76" s="500"/>
      <c r="AN76" s="500"/>
      <c r="AO76" s="500"/>
      <c r="AP76" s="500" t="n">
        <v>2</v>
      </c>
      <c r="AQ76" s="500" t="n">
        <v>3</v>
      </c>
      <c r="AR76" s="500"/>
      <c r="AS76" s="500"/>
      <c r="AT76" s="500"/>
      <c r="AU76" s="500"/>
      <c r="AV76" s="500"/>
      <c r="AW76" s="500"/>
      <c r="AX76" s="500"/>
      <c r="AY76" s="500"/>
      <c r="AZ76" s="500" t="n">
        <v>2</v>
      </c>
      <c r="BA76" s="500" t="n">
        <v>3</v>
      </c>
      <c r="BB76" s="500"/>
      <c r="BC76" s="500"/>
      <c r="BD76" s="500"/>
      <c r="BE76" s="500"/>
      <c r="BF76" s="500"/>
      <c r="BG76" s="500"/>
      <c r="BH76" s="503"/>
      <c r="BI76" s="503"/>
      <c r="BJ76" s="503"/>
      <c r="BK76" s="503"/>
      <c r="BL76" s="503"/>
      <c r="BM76" s="503"/>
      <c r="BN76" s="503"/>
      <c r="BO76" s="503"/>
      <c r="BP76" s="503"/>
      <c r="BQ76" s="503"/>
    </row>
    <row r="77" customFormat="false" ht="15" hidden="false" customHeight="true" outlineLevel="0" collapsed="false">
      <c r="A77" s="491"/>
      <c r="B77" s="498" t="s">
        <v>111</v>
      </c>
      <c r="C77" s="498"/>
      <c r="D77" s="498"/>
      <c r="E77" s="498"/>
      <c r="F77" s="498"/>
      <c r="G77" s="348"/>
      <c r="H77" s="478"/>
      <c r="I77" s="478"/>
      <c r="J77" s="478"/>
      <c r="K77" s="439"/>
      <c r="L77" s="449"/>
      <c r="M77" s="499"/>
      <c r="N77" s="500"/>
      <c r="O77" s="500"/>
      <c r="P77" s="500"/>
      <c r="Q77" s="500"/>
      <c r="R77" s="501"/>
      <c r="S77" s="499"/>
      <c r="T77" s="500"/>
      <c r="U77" s="500"/>
      <c r="V77" s="501" t="n">
        <v>1</v>
      </c>
      <c r="W77" s="502"/>
      <c r="X77" s="503"/>
      <c r="Y77" s="499"/>
      <c r="Z77" s="500"/>
      <c r="AA77" s="500"/>
      <c r="AB77" s="501"/>
      <c r="AC77" s="499"/>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3"/>
      <c r="BI77" s="503"/>
      <c r="BJ77" s="503"/>
      <c r="BK77" s="503"/>
      <c r="BL77" s="503"/>
      <c r="BM77" s="503"/>
      <c r="BN77" s="503"/>
      <c r="BO77" s="503"/>
      <c r="BP77" s="503"/>
      <c r="BQ77" s="503"/>
    </row>
    <row r="78" customFormat="false" ht="15" hidden="false" customHeight="false" outlineLevel="0" collapsed="false">
      <c r="A78" s="491"/>
      <c r="B78" s="498" t="s">
        <v>112</v>
      </c>
      <c r="C78" s="498"/>
      <c r="D78" s="498"/>
      <c r="E78" s="498"/>
      <c r="F78" s="498"/>
      <c r="G78" s="348"/>
      <c r="H78" s="478"/>
      <c r="I78" s="478"/>
      <c r="J78" s="478"/>
      <c r="K78" s="439"/>
      <c r="L78" s="449"/>
      <c r="M78" s="499"/>
      <c r="N78" s="500"/>
      <c r="O78" s="500" t="n">
        <v>1</v>
      </c>
      <c r="P78" s="500"/>
      <c r="Q78" s="500"/>
      <c r="R78" s="501"/>
      <c r="S78" s="499"/>
      <c r="T78" s="500"/>
      <c r="U78" s="500"/>
      <c r="V78" s="501"/>
      <c r="W78" s="502"/>
      <c r="X78" s="503"/>
      <c r="Y78" s="499"/>
      <c r="Z78" s="500"/>
      <c r="AA78" s="500"/>
      <c r="AB78" s="501"/>
      <c r="AC78" s="499"/>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3"/>
      <c r="BI78" s="503"/>
      <c r="BJ78" s="503"/>
      <c r="BK78" s="503"/>
      <c r="BL78" s="503"/>
      <c r="BM78" s="503"/>
      <c r="BN78" s="503"/>
      <c r="BO78" s="503"/>
      <c r="BP78" s="503"/>
      <c r="BQ78" s="503"/>
    </row>
    <row r="79" customFormat="false" ht="15" hidden="false" customHeight="false" outlineLevel="0" collapsed="false">
      <c r="A79" s="491"/>
      <c r="B79" s="498" t="s">
        <v>113</v>
      </c>
      <c r="C79" s="498"/>
      <c r="D79" s="498"/>
      <c r="E79" s="498"/>
      <c r="F79" s="498"/>
      <c r="G79" s="348"/>
      <c r="H79" s="478"/>
      <c r="I79" s="478"/>
      <c r="J79" s="478"/>
      <c r="K79" s="439"/>
      <c r="L79" s="449"/>
      <c r="M79" s="499"/>
      <c r="N79" s="500"/>
      <c r="O79" s="500"/>
      <c r="P79" s="500"/>
      <c r="Q79" s="500"/>
      <c r="R79" s="501" t="n">
        <v>2</v>
      </c>
      <c r="S79" s="499"/>
      <c r="T79" s="500"/>
      <c r="U79" s="500"/>
      <c r="V79" s="501"/>
      <c r="W79" s="502"/>
      <c r="X79" s="503"/>
      <c r="Y79" s="499"/>
      <c r="Z79" s="500"/>
      <c r="AA79" s="500"/>
      <c r="AB79" s="501"/>
      <c r="AC79" s="499"/>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3"/>
      <c r="BI79" s="503"/>
      <c r="BJ79" s="503"/>
      <c r="BK79" s="503"/>
      <c r="BL79" s="503"/>
      <c r="BM79" s="503"/>
      <c r="BN79" s="503"/>
      <c r="BO79" s="503"/>
      <c r="BP79" s="503"/>
      <c r="BQ79" s="503"/>
    </row>
    <row r="80" customFormat="false" ht="15" hidden="false" customHeight="false" outlineLevel="0" collapsed="false">
      <c r="A80" s="491"/>
      <c r="B80" s="498" t="s">
        <v>114</v>
      </c>
      <c r="C80" s="498"/>
      <c r="D80" s="498"/>
      <c r="E80" s="498"/>
      <c r="F80" s="498"/>
      <c r="G80" s="348"/>
      <c r="H80" s="478"/>
      <c r="I80" s="478"/>
      <c r="J80" s="478"/>
      <c r="K80" s="439"/>
      <c r="L80" s="449"/>
      <c r="M80" s="499" t="n">
        <v>8</v>
      </c>
      <c r="N80" s="500" t="n">
        <v>8</v>
      </c>
      <c r="O80" s="500"/>
      <c r="P80" s="500"/>
      <c r="Q80" s="500"/>
      <c r="R80" s="501"/>
      <c r="S80" s="499"/>
      <c r="T80" s="500"/>
      <c r="U80" s="500"/>
      <c r="V80" s="501"/>
      <c r="W80" s="502"/>
      <c r="X80" s="503"/>
      <c r="Y80" s="499"/>
      <c r="Z80" s="500"/>
      <c r="AA80" s="500" t="n">
        <v>8</v>
      </c>
      <c r="AB80" s="501" t="n">
        <v>16</v>
      </c>
      <c r="AC80" s="499"/>
      <c r="AD80" s="500"/>
      <c r="AE80" s="500"/>
      <c r="AF80" s="500" t="n">
        <v>1</v>
      </c>
      <c r="AG80" s="500" t="n">
        <v>1</v>
      </c>
      <c r="AH80" s="500"/>
      <c r="AI80" s="500" t="n">
        <v>5</v>
      </c>
      <c r="AJ80" s="500"/>
      <c r="AK80" s="500"/>
      <c r="AL80" s="500"/>
      <c r="AM80" s="500"/>
      <c r="AN80" s="500"/>
      <c r="AO80" s="500"/>
      <c r="AP80" s="500" t="n">
        <v>1</v>
      </c>
      <c r="AQ80" s="500" t="n">
        <v>1</v>
      </c>
      <c r="AR80" s="500"/>
      <c r="AS80" s="500" t="n">
        <v>5</v>
      </c>
      <c r="AT80" s="500"/>
      <c r="AU80" s="500"/>
      <c r="AV80" s="500"/>
      <c r="AW80" s="500"/>
      <c r="AX80" s="500"/>
      <c r="AY80" s="500"/>
      <c r="AZ80" s="500" t="n">
        <v>1</v>
      </c>
      <c r="BA80" s="500" t="n">
        <v>1</v>
      </c>
      <c r="BB80" s="500"/>
      <c r="BC80" s="500" t="n">
        <v>5</v>
      </c>
      <c r="BD80" s="500"/>
      <c r="BE80" s="500"/>
      <c r="BF80" s="500"/>
      <c r="BG80" s="500"/>
      <c r="BH80" s="503"/>
      <c r="BI80" s="503"/>
      <c r="BJ80" s="503"/>
      <c r="BK80" s="503"/>
      <c r="BL80" s="503"/>
      <c r="BM80" s="503"/>
      <c r="BN80" s="503"/>
      <c r="BO80" s="503"/>
      <c r="BP80" s="503"/>
      <c r="BQ80" s="503"/>
    </row>
    <row r="81" customFormat="false" ht="15" hidden="false" customHeight="false" outlineLevel="0" collapsed="false">
      <c r="A81" s="491"/>
      <c r="B81" s="498" t="str">
        <f aca="false">'Additional items'!$B13</f>
        <v>Hive Nanite Replicator</v>
      </c>
      <c r="C81" s="498"/>
      <c r="D81" s="498"/>
      <c r="E81" s="498"/>
      <c r="F81" s="498"/>
      <c r="G81" s="348"/>
      <c r="H81" s="478"/>
      <c r="I81" s="478"/>
      <c r="J81" s="478"/>
      <c r="K81" s="439"/>
      <c r="L81" s="449"/>
      <c r="M81" s="499"/>
      <c r="N81" s="500"/>
      <c r="O81" s="500"/>
      <c r="P81" s="500"/>
      <c r="Q81" s="500"/>
      <c r="R81" s="501"/>
      <c r="S81" s="499"/>
      <c r="T81" s="500"/>
      <c r="U81" s="500"/>
      <c r="V81" s="501"/>
      <c r="W81" s="502"/>
      <c r="X81" s="503"/>
      <c r="Y81" s="499"/>
      <c r="Z81" s="500"/>
      <c r="AA81" s="500"/>
      <c r="AB81" s="501"/>
      <c r="AC81" s="499"/>
      <c r="AD81" s="500"/>
      <c r="AE81" s="500"/>
      <c r="AF81" s="500"/>
      <c r="AG81" s="500"/>
      <c r="AH81" s="500"/>
      <c r="AI81" s="500"/>
      <c r="AJ81" s="500"/>
      <c r="AK81" s="500"/>
      <c r="AL81" s="500"/>
      <c r="AM81" s="500"/>
      <c r="AN81" s="500"/>
      <c r="AO81" s="500"/>
      <c r="AP81" s="500"/>
      <c r="AQ81" s="500"/>
      <c r="AR81" s="500"/>
      <c r="AS81" s="500"/>
      <c r="AT81" s="500"/>
      <c r="AU81" s="500"/>
      <c r="AV81" s="500"/>
      <c r="AW81" s="500"/>
      <c r="AX81" s="500"/>
      <c r="AY81" s="500"/>
      <c r="AZ81" s="500"/>
      <c r="BA81" s="500"/>
      <c r="BB81" s="500"/>
      <c r="BC81" s="500"/>
      <c r="BD81" s="500"/>
      <c r="BE81" s="500"/>
      <c r="BF81" s="500"/>
      <c r="BG81" s="500"/>
      <c r="BH81" s="503"/>
      <c r="BI81" s="503"/>
      <c r="BJ81" s="503"/>
      <c r="BK81" s="503"/>
      <c r="BL81" s="503"/>
      <c r="BM81" s="503"/>
      <c r="BN81" s="503"/>
      <c r="BO81" s="503"/>
      <c r="BP81" s="503"/>
      <c r="BQ81" s="503"/>
    </row>
    <row r="82" customFormat="false" ht="15" hidden="false" customHeight="false" outlineLevel="0" collapsed="false">
      <c r="A82" s="491"/>
      <c r="B82" s="498" t="str">
        <f aca="false">'Additional items'!$B14</f>
        <v>Orun Processor core</v>
      </c>
      <c r="C82" s="498"/>
      <c r="D82" s="498"/>
      <c r="E82" s="498"/>
      <c r="F82" s="498"/>
      <c r="G82" s="348"/>
      <c r="H82" s="478"/>
      <c r="I82" s="478"/>
      <c r="J82" s="478"/>
      <c r="K82" s="439"/>
      <c r="L82" s="449"/>
      <c r="M82" s="499"/>
      <c r="N82" s="500"/>
      <c r="O82" s="500"/>
      <c r="P82" s="500"/>
      <c r="Q82" s="500"/>
      <c r="R82" s="501"/>
      <c r="S82" s="499"/>
      <c r="T82" s="500"/>
      <c r="U82" s="500"/>
      <c r="V82" s="501"/>
      <c r="W82" s="502"/>
      <c r="X82" s="503"/>
      <c r="Y82" s="499"/>
      <c r="Z82" s="500"/>
      <c r="AA82" s="500"/>
      <c r="AB82" s="501"/>
      <c r="AC82" s="499"/>
      <c r="AD82" s="500"/>
      <c r="AE82" s="500"/>
      <c r="AF82" s="500"/>
      <c r="AG82" s="500"/>
      <c r="AH82" s="500"/>
      <c r="AI82" s="500"/>
      <c r="AJ82" s="500"/>
      <c r="AK82" s="500"/>
      <c r="AL82" s="500"/>
      <c r="AM82" s="500"/>
      <c r="AN82" s="500"/>
      <c r="AO82" s="500"/>
      <c r="AP82" s="500"/>
      <c r="AQ82" s="500"/>
      <c r="AR82" s="500"/>
      <c r="AS82" s="500"/>
      <c r="AT82" s="500"/>
      <c r="AU82" s="500"/>
      <c r="AV82" s="500"/>
      <c r="AW82" s="500"/>
      <c r="AX82" s="500"/>
      <c r="AY82" s="500"/>
      <c r="AZ82" s="500"/>
      <c r="BA82" s="500"/>
      <c r="BB82" s="500"/>
      <c r="BC82" s="500"/>
      <c r="BD82" s="500"/>
      <c r="BE82" s="500"/>
      <c r="BF82" s="500"/>
      <c r="BG82" s="500"/>
      <c r="BH82" s="503"/>
      <c r="BI82" s="503"/>
      <c r="BJ82" s="503"/>
      <c r="BK82" s="503"/>
      <c r="BL82" s="503"/>
      <c r="BM82" s="503"/>
      <c r="BN82" s="503"/>
      <c r="BO82" s="503"/>
      <c r="BP82" s="503"/>
      <c r="BQ82" s="503"/>
    </row>
    <row r="83" customFormat="false" ht="15" hidden="false" customHeight="false" outlineLevel="0" collapsed="false">
      <c r="A83" s="491"/>
      <c r="B83" s="498" t="n">
        <f aca="false">'Additional items'!$B15</f>
        <v>0</v>
      </c>
      <c r="C83" s="498"/>
      <c r="D83" s="498"/>
      <c r="E83" s="498"/>
      <c r="F83" s="498"/>
      <c r="G83" s="348"/>
      <c r="H83" s="478"/>
      <c r="I83" s="478"/>
      <c r="J83" s="478"/>
      <c r="K83" s="439"/>
      <c r="L83" s="449"/>
      <c r="M83" s="499"/>
      <c r="N83" s="500"/>
      <c r="O83" s="500"/>
      <c r="P83" s="500"/>
      <c r="Q83" s="500"/>
      <c r="R83" s="501"/>
      <c r="S83" s="499"/>
      <c r="T83" s="500"/>
      <c r="U83" s="500"/>
      <c r="V83" s="501"/>
      <c r="W83" s="502"/>
      <c r="X83" s="503"/>
      <c r="Y83" s="499"/>
      <c r="Z83" s="500"/>
      <c r="AA83" s="500"/>
      <c r="AB83" s="501"/>
      <c r="AC83" s="499"/>
      <c r="AD83" s="500"/>
      <c r="AE83" s="500"/>
      <c r="AF83" s="500"/>
      <c r="AG83" s="500"/>
      <c r="AH83" s="500"/>
      <c r="AI83" s="500"/>
      <c r="AJ83" s="500"/>
      <c r="AK83" s="500"/>
      <c r="AL83" s="500"/>
      <c r="AM83" s="500"/>
      <c r="AN83" s="500"/>
      <c r="AO83" s="500"/>
      <c r="AP83" s="500"/>
      <c r="AQ83" s="500"/>
      <c r="AR83" s="500"/>
      <c r="AS83" s="500"/>
      <c r="AT83" s="500"/>
      <c r="AU83" s="500"/>
      <c r="AV83" s="500"/>
      <c r="AW83" s="500"/>
      <c r="AX83" s="500"/>
      <c r="AY83" s="500"/>
      <c r="AZ83" s="500"/>
      <c r="BA83" s="500"/>
      <c r="BB83" s="500"/>
      <c r="BC83" s="500"/>
      <c r="BD83" s="500"/>
      <c r="BE83" s="500"/>
      <c r="BF83" s="500"/>
      <c r="BG83" s="500"/>
      <c r="BH83" s="503"/>
      <c r="BI83" s="503"/>
      <c r="BJ83" s="503"/>
      <c r="BK83" s="503"/>
      <c r="BL83" s="503"/>
      <c r="BM83" s="503"/>
      <c r="BN83" s="503"/>
      <c r="BO83" s="503"/>
      <c r="BP83" s="503"/>
      <c r="BQ83" s="503"/>
    </row>
    <row r="84" customFormat="false" ht="15" hidden="false" customHeight="false" outlineLevel="0" collapsed="false">
      <c r="A84" s="491"/>
      <c r="B84" s="498" t="n">
        <f aca="false">'Additional items'!$B16</f>
        <v>0</v>
      </c>
      <c r="C84" s="498"/>
      <c r="D84" s="498"/>
      <c r="E84" s="498"/>
      <c r="F84" s="498"/>
      <c r="G84" s="348"/>
      <c r="H84" s="478"/>
      <c r="I84" s="478"/>
      <c r="J84" s="478"/>
      <c r="K84" s="439"/>
      <c r="L84" s="449"/>
      <c r="M84" s="499"/>
      <c r="N84" s="500"/>
      <c r="O84" s="500"/>
      <c r="P84" s="500"/>
      <c r="Q84" s="500"/>
      <c r="R84" s="501"/>
      <c r="S84" s="499"/>
      <c r="T84" s="500"/>
      <c r="U84" s="500"/>
      <c r="V84" s="501"/>
      <c r="W84" s="502"/>
      <c r="X84" s="503"/>
      <c r="Y84" s="499"/>
      <c r="Z84" s="500"/>
      <c r="AA84" s="500"/>
      <c r="AB84" s="501"/>
      <c r="AC84" s="499"/>
      <c r="AD84" s="500"/>
      <c r="AE84" s="500"/>
      <c r="AF84" s="500"/>
      <c r="AG84" s="500"/>
      <c r="AH84" s="500"/>
      <c r="AI84" s="500"/>
      <c r="AJ84" s="500"/>
      <c r="AK84" s="500"/>
      <c r="AL84" s="500"/>
      <c r="AM84" s="500"/>
      <c r="AN84" s="500"/>
      <c r="AO84" s="500"/>
      <c r="AP84" s="500"/>
      <c r="AQ84" s="500"/>
      <c r="AR84" s="500"/>
      <c r="AS84" s="500"/>
      <c r="AT84" s="500"/>
      <c r="AU84" s="500"/>
      <c r="AV84" s="500"/>
      <c r="AW84" s="500"/>
      <c r="AX84" s="500"/>
      <c r="AY84" s="500"/>
      <c r="AZ84" s="500"/>
      <c r="BA84" s="500"/>
      <c r="BB84" s="500"/>
      <c r="BC84" s="500"/>
      <c r="BD84" s="500"/>
      <c r="BE84" s="500"/>
      <c r="BF84" s="500"/>
      <c r="BG84" s="500"/>
      <c r="BH84" s="503"/>
      <c r="BI84" s="503"/>
      <c r="BJ84" s="503"/>
      <c r="BK84" s="503"/>
      <c r="BL84" s="503"/>
      <c r="BM84" s="503"/>
      <c r="BN84" s="503"/>
      <c r="BO84" s="503"/>
      <c r="BP84" s="503"/>
      <c r="BQ84" s="503"/>
    </row>
    <row r="85" customFormat="false" ht="15" hidden="false" customHeight="false" outlineLevel="0" collapsed="false">
      <c r="A85" s="491"/>
      <c r="B85" s="498" t="n">
        <f aca="false">'Additional items'!$B17</f>
        <v>0</v>
      </c>
      <c r="C85" s="498"/>
      <c r="D85" s="498"/>
      <c r="E85" s="498"/>
      <c r="F85" s="498"/>
      <c r="G85" s="348"/>
      <c r="H85" s="478"/>
      <c r="I85" s="478"/>
      <c r="J85" s="478"/>
      <c r="K85" s="439"/>
      <c r="L85" s="449"/>
      <c r="M85" s="499"/>
      <c r="N85" s="500"/>
      <c r="O85" s="500"/>
      <c r="P85" s="500"/>
      <c r="Q85" s="500"/>
      <c r="R85" s="501"/>
      <c r="S85" s="499"/>
      <c r="T85" s="500"/>
      <c r="U85" s="500"/>
      <c r="V85" s="501"/>
      <c r="W85" s="502"/>
      <c r="X85" s="503"/>
      <c r="Y85" s="499"/>
      <c r="Z85" s="500"/>
      <c r="AA85" s="500"/>
      <c r="AB85" s="501"/>
      <c r="AC85" s="499"/>
      <c r="AD85" s="500"/>
      <c r="AE85" s="500"/>
      <c r="AF85" s="500"/>
      <c r="AG85" s="500"/>
      <c r="AH85" s="500"/>
      <c r="AI85" s="500"/>
      <c r="AJ85" s="500"/>
      <c r="AK85" s="500"/>
      <c r="AL85" s="500"/>
      <c r="AM85" s="500"/>
      <c r="AN85" s="500"/>
      <c r="AO85" s="500"/>
      <c r="AP85" s="500"/>
      <c r="AQ85" s="500"/>
      <c r="AR85" s="500"/>
      <c r="AS85" s="500"/>
      <c r="AT85" s="500"/>
      <c r="AU85" s="500"/>
      <c r="AV85" s="500"/>
      <c r="AW85" s="500"/>
      <c r="AX85" s="500"/>
      <c r="AY85" s="500"/>
      <c r="AZ85" s="500"/>
      <c r="BA85" s="500"/>
      <c r="BB85" s="500"/>
      <c r="BC85" s="500"/>
      <c r="BD85" s="500"/>
      <c r="BE85" s="500"/>
      <c r="BF85" s="500"/>
      <c r="BG85" s="500"/>
      <c r="BH85" s="503"/>
      <c r="BI85" s="503"/>
      <c r="BJ85" s="503"/>
      <c r="BK85" s="503"/>
      <c r="BL85" s="503"/>
      <c r="BM85" s="503"/>
      <c r="BN85" s="503"/>
      <c r="BO85" s="503"/>
      <c r="BP85" s="503"/>
      <c r="BQ85" s="503"/>
    </row>
    <row r="86" customFormat="false" ht="15" hidden="false" customHeight="false" outlineLevel="0" collapsed="false">
      <c r="A86" s="491"/>
      <c r="B86" s="498" t="n">
        <f aca="false">'Additional items'!$B18</f>
        <v>0</v>
      </c>
      <c r="C86" s="498"/>
      <c r="D86" s="498"/>
      <c r="E86" s="498"/>
      <c r="F86" s="498"/>
      <c r="G86" s="348"/>
      <c r="H86" s="478"/>
      <c r="I86" s="478"/>
      <c r="J86" s="478"/>
      <c r="K86" s="439"/>
      <c r="L86" s="449"/>
      <c r="M86" s="499"/>
      <c r="N86" s="500"/>
      <c r="O86" s="500"/>
      <c r="P86" s="500"/>
      <c r="Q86" s="500"/>
      <c r="R86" s="501"/>
      <c r="S86" s="499"/>
      <c r="T86" s="500"/>
      <c r="U86" s="500"/>
      <c r="V86" s="501"/>
      <c r="W86" s="502"/>
      <c r="X86" s="503"/>
      <c r="Y86" s="499"/>
      <c r="Z86" s="500"/>
      <c r="AA86" s="500"/>
      <c r="AB86" s="501"/>
      <c r="AC86" s="499"/>
      <c r="AD86" s="500"/>
      <c r="AE86" s="500"/>
      <c r="AF86" s="500"/>
      <c r="AG86" s="500"/>
      <c r="AH86" s="500"/>
      <c r="AI86" s="500"/>
      <c r="AJ86" s="500"/>
      <c r="AK86" s="500"/>
      <c r="AL86" s="500"/>
      <c r="AM86" s="500"/>
      <c r="AN86" s="500"/>
      <c r="AO86" s="500"/>
      <c r="AP86" s="500"/>
      <c r="AQ86" s="500"/>
      <c r="AR86" s="500"/>
      <c r="AS86" s="500"/>
      <c r="AT86" s="500"/>
      <c r="AU86" s="500"/>
      <c r="AV86" s="500"/>
      <c r="AW86" s="500"/>
      <c r="AX86" s="500"/>
      <c r="AY86" s="500"/>
      <c r="AZ86" s="500"/>
      <c r="BA86" s="500"/>
      <c r="BB86" s="500"/>
      <c r="BC86" s="500"/>
      <c r="BD86" s="500"/>
      <c r="BE86" s="500"/>
      <c r="BF86" s="500"/>
      <c r="BG86" s="500"/>
      <c r="BH86" s="503"/>
      <c r="BI86" s="503"/>
      <c r="BJ86" s="503"/>
      <c r="BK86" s="503"/>
      <c r="BL86" s="503"/>
      <c r="BM86" s="503"/>
      <c r="BN86" s="503"/>
      <c r="BO86" s="503"/>
      <c r="BP86" s="503"/>
      <c r="BQ86" s="503"/>
    </row>
    <row r="87" customFormat="false" ht="15" hidden="false" customHeight="false" outlineLevel="0" collapsed="false">
      <c r="A87" s="491"/>
      <c r="B87" s="498" t="n">
        <f aca="false">'Additional items'!$B19</f>
        <v>0</v>
      </c>
      <c r="C87" s="498"/>
      <c r="D87" s="498"/>
      <c r="E87" s="498"/>
      <c r="F87" s="498"/>
      <c r="G87" s="348"/>
      <c r="H87" s="478"/>
      <c r="I87" s="478"/>
      <c r="J87" s="478"/>
      <c r="K87" s="439"/>
      <c r="L87" s="449"/>
      <c r="M87" s="499"/>
      <c r="N87" s="500"/>
      <c r="O87" s="500"/>
      <c r="P87" s="500"/>
      <c r="Q87" s="500"/>
      <c r="R87" s="501"/>
      <c r="S87" s="499"/>
      <c r="T87" s="500"/>
      <c r="U87" s="500"/>
      <c r="V87" s="501"/>
      <c r="W87" s="502"/>
      <c r="X87" s="503"/>
      <c r="Y87" s="499"/>
      <c r="Z87" s="500"/>
      <c r="AA87" s="500"/>
      <c r="AB87" s="501"/>
      <c r="AC87" s="499"/>
      <c r="AD87" s="500"/>
      <c r="AE87" s="500"/>
      <c r="AF87" s="500"/>
      <c r="AG87" s="500"/>
      <c r="AH87" s="500"/>
      <c r="AI87" s="500"/>
      <c r="AJ87" s="500"/>
      <c r="AK87" s="500"/>
      <c r="AL87" s="500"/>
      <c r="AM87" s="500"/>
      <c r="AN87" s="500"/>
      <c r="AO87" s="500"/>
      <c r="AP87" s="500"/>
      <c r="AQ87" s="500"/>
      <c r="AR87" s="500"/>
      <c r="AS87" s="500"/>
      <c r="AT87" s="500"/>
      <c r="AU87" s="500"/>
      <c r="AV87" s="500"/>
      <c r="AW87" s="500"/>
      <c r="AX87" s="500"/>
      <c r="AY87" s="500"/>
      <c r="AZ87" s="500"/>
      <c r="BA87" s="500"/>
      <c r="BB87" s="500"/>
      <c r="BC87" s="500"/>
      <c r="BD87" s="500"/>
      <c r="BE87" s="500"/>
      <c r="BF87" s="500"/>
      <c r="BG87" s="500"/>
      <c r="BH87" s="503"/>
      <c r="BI87" s="503"/>
      <c r="BJ87" s="503"/>
      <c r="BK87" s="503"/>
      <c r="BL87" s="503"/>
      <c r="BM87" s="503"/>
      <c r="BN87" s="503"/>
      <c r="BO87" s="503"/>
      <c r="BP87" s="503"/>
      <c r="BQ87" s="503"/>
    </row>
    <row r="88" customFormat="false" ht="15" hidden="false" customHeight="false" outlineLevel="0" collapsed="false">
      <c r="A88" s="491"/>
      <c r="B88" s="498" t="n">
        <f aca="false">'Additional items'!$B20</f>
        <v>0</v>
      </c>
      <c r="C88" s="498"/>
      <c r="D88" s="498"/>
      <c r="E88" s="498"/>
      <c r="F88" s="498"/>
      <c r="G88" s="348"/>
      <c r="H88" s="478"/>
      <c r="I88" s="478"/>
      <c r="J88" s="478"/>
      <c r="K88" s="439"/>
      <c r="L88" s="449"/>
      <c r="M88" s="499"/>
      <c r="N88" s="500"/>
      <c r="O88" s="500"/>
      <c r="P88" s="500"/>
      <c r="Q88" s="500"/>
      <c r="R88" s="501"/>
      <c r="S88" s="499"/>
      <c r="T88" s="500"/>
      <c r="U88" s="500"/>
      <c r="V88" s="501"/>
      <c r="W88" s="502"/>
      <c r="X88" s="503"/>
      <c r="Y88" s="499"/>
      <c r="Z88" s="500"/>
      <c r="AA88" s="500"/>
      <c r="AB88" s="501"/>
      <c r="AC88" s="499"/>
      <c r="AD88" s="500"/>
      <c r="AE88" s="500"/>
      <c r="AF88" s="500"/>
      <c r="AG88" s="500"/>
      <c r="AH88" s="500"/>
      <c r="AI88" s="500"/>
      <c r="AJ88" s="500"/>
      <c r="AK88" s="500"/>
      <c r="AL88" s="500"/>
      <c r="AM88" s="500"/>
      <c r="AN88" s="500"/>
      <c r="AO88" s="500"/>
      <c r="AP88" s="500"/>
      <c r="AQ88" s="500"/>
      <c r="AR88" s="500"/>
      <c r="AS88" s="500"/>
      <c r="AT88" s="500"/>
      <c r="AU88" s="500"/>
      <c r="AV88" s="500"/>
      <c r="AW88" s="500"/>
      <c r="AX88" s="500"/>
      <c r="AY88" s="500"/>
      <c r="AZ88" s="500"/>
      <c r="BA88" s="500"/>
      <c r="BB88" s="500"/>
      <c r="BC88" s="500"/>
      <c r="BD88" s="500"/>
      <c r="BE88" s="500"/>
      <c r="BF88" s="500"/>
      <c r="BG88" s="500"/>
      <c r="BH88" s="503"/>
      <c r="BI88" s="503"/>
      <c r="BJ88" s="503"/>
      <c r="BK88" s="503"/>
      <c r="BL88" s="503"/>
      <c r="BM88" s="503"/>
      <c r="BN88" s="503"/>
      <c r="BO88" s="503"/>
      <c r="BP88" s="503"/>
      <c r="BQ88" s="503"/>
    </row>
    <row r="89" customFormat="false" ht="15" hidden="false" customHeight="false" outlineLevel="0" collapsed="false">
      <c r="A89" s="491"/>
      <c r="B89" s="498" t="n">
        <f aca="false">'Additional items'!$B21</f>
        <v>0</v>
      </c>
      <c r="C89" s="498"/>
      <c r="D89" s="498"/>
      <c r="E89" s="498"/>
      <c r="F89" s="498"/>
      <c r="G89" s="348"/>
      <c r="H89" s="478"/>
      <c r="I89" s="478"/>
      <c r="J89" s="478"/>
      <c r="K89" s="439"/>
      <c r="L89" s="449"/>
      <c r="M89" s="499"/>
      <c r="N89" s="500"/>
      <c r="O89" s="500"/>
      <c r="P89" s="500"/>
      <c r="Q89" s="500"/>
      <c r="R89" s="501"/>
      <c r="S89" s="499"/>
      <c r="T89" s="500"/>
      <c r="U89" s="500"/>
      <c r="V89" s="501"/>
      <c r="W89" s="502"/>
      <c r="X89" s="503"/>
      <c r="Y89" s="499"/>
      <c r="Z89" s="500"/>
      <c r="AA89" s="500"/>
      <c r="AB89" s="501"/>
      <c r="AC89" s="499"/>
      <c r="AD89" s="500"/>
      <c r="AE89" s="500"/>
      <c r="AF89" s="500"/>
      <c r="AG89" s="500"/>
      <c r="AH89" s="500"/>
      <c r="AI89" s="500"/>
      <c r="AJ89" s="500"/>
      <c r="AK89" s="500"/>
      <c r="AL89" s="500"/>
      <c r="AM89" s="500"/>
      <c r="AN89" s="500"/>
      <c r="AO89" s="500"/>
      <c r="AP89" s="500"/>
      <c r="AQ89" s="500"/>
      <c r="AR89" s="500"/>
      <c r="AS89" s="500"/>
      <c r="AT89" s="500"/>
      <c r="AU89" s="500"/>
      <c r="AV89" s="500"/>
      <c r="AW89" s="500"/>
      <c r="AX89" s="500"/>
      <c r="AY89" s="500"/>
      <c r="AZ89" s="500"/>
      <c r="BA89" s="500"/>
      <c r="BB89" s="500"/>
      <c r="BC89" s="500"/>
      <c r="BD89" s="500"/>
      <c r="BE89" s="500"/>
      <c r="BF89" s="500"/>
      <c r="BG89" s="500"/>
      <c r="BH89" s="503"/>
      <c r="BI89" s="503"/>
      <c r="BJ89" s="503"/>
      <c r="BK89" s="503"/>
      <c r="BL89" s="503"/>
      <c r="BM89" s="503"/>
      <c r="BN89" s="503"/>
      <c r="BO89" s="503"/>
      <c r="BP89" s="503"/>
      <c r="BQ89" s="503"/>
    </row>
    <row r="90" customFormat="false" ht="15" hidden="false" customHeight="false" outlineLevel="0" collapsed="false">
      <c r="A90" s="491"/>
      <c r="B90" s="498" t="n">
        <f aca="false">'Additional items'!$B22</f>
        <v>0</v>
      </c>
      <c r="C90" s="498"/>
      <c r="D90" s="498"/>
      <c r="E90" s="498"/>
      <c r="F90" s="498"/>
      <c r="G90" s="348"/>
      <c r="H90" s="478"/>
      <c r="I90" s="478"/>
      <c r="J90" s="478"/>
      <c r="K90" s="439"/>
      <c r="L90" s="449"/>
      <c r="M90" s="499"/>
      <c r="N90" s="500"/>
      <c r="O90" s="500"/>
      <c r="P90" s="500"/>
      <c r="Q90" s="500"/>
      <c r="R90" s="501"/>
      <c r="S90" s="499"/>
      <c r="T90" s="500"/>
      <c r="U90" s="500"/>
      <c r="V90" s="501"/>
      <c r="W90" s="502"/>
      <c r="X90" s="503"/>
      <c r="Y90" s="499"/>
      <c r="Z90" s="500"/>
      <c r="AA90" s="500"/>
      <c r="AB90" s="501"/>
      <c r="AC90" s="499"/>
      <c r="AD90" s="500"/>
      <c r="AE90" s="500"/>
      <c r="AF90" s="500"/>
      <c r="AG90" s="500"/>
      <c r="AH90" s="500"/>
      <c r="AI90" s="500"/>
      <c r="AJ90" s="500"/>
      <c r="AK90" s="500"/>
      <c r="AL90" s="500"/>
      <c r="AM90" s="500"/>
      <c r="AN90" s="500"/>
      <c r="AO90" s="500"/>
      <c r="AP90" s="500"/>
      <c r="AQ90" s="500"/>
      <c r="AR90" s="500"/>
      <c r="AS90" s="500"/>
      <c r="AT90" s="500"/>
      <c r="AU90" s="500"/>
      <c r="AV90" s="500"/>
      <c r="AW90" s="500"/>
      <c r="AX90" s="500"/>
      <c r="AY90" s="500"/>
      <c r="AZ90" s="500"/>
      <c r="BA90" s="500"/>
      <c r="BB90" s="500"/>
      <c r="BC90" s="500"/>
      <c r="BD90" s="500"/>
      <c r="BE90" s="500"/>
      <c r="BF90" s="500"/>
      <c r="BG90" s="500"/>
      <c r="BH90" s="503"/>
      <c r="BI90" s="503"/>
      <c r="BJ90" s="503"/>
      <c r="BK90" s="503"/>
      <c r="BL90" s="503"/>
      <c r="BM90" s="503"/>
      <c r="BN90" s="503"/>
      <c r="BO90" s="503"/>
      <c r="BP90" s="503"/>
      <c r="BQ90" s="503"/>
    </row>
    <row r="91" customFormat="false" ht="15" hidden="false" customHeight="false" outlineLevel="0" collapsed="false">
      <c r="A91" s="491"/>
      <c r="B91" s="498" t="n">
        <f aca="false">'Additional items'!$B23</f>
        <v>0</v>
      </c>
      <c r="C91" s="498"/>
      <c r="D91" s="498"/>
      <c r="E91" s="498"/>
      <c r="F91" s="498"/>
      <c r="G91" s="348"/>
      <c r="H91" s="478"/>
      <c r="I91" s="478"/>
      <c r="J91" s="478"/>
      <c r="K91" s="439"/>
      <c r="L91" s="449"/>
      <c r="M91" s="499"/>
      <c r="N91" s="500"/>
      <c r="O91" s="500"/>
      <c r="P91" s="500"/>
      <c r="Q91" s="500"/>
      <c r="R91" s="501"/>
      <c r="S91" s="499"/>
      <c r="T91" s="500"/>
      <c r="U91" s="500"/>
      <c r="V91" s="501"/>
      <c r="W91" s="502"/>
      <c r="X91" s="503"/>
      <c r="Y91" s="499"/>
      <c r="Z91" s="500"/>
      <c r="AA91" s="500"/>
      <c r="AB91" s="501"/>
      <c r="AC91" s="499"/>
      <c r="AD91" s="500"/>
      <c r="AE91" s="500"/>
      <c r="AF91" s="500"/>
      <c r="AG91" s="500"/>
      <c r="AH91" s="500"/>
      <c r="AI91" s="500"/>
      <c r="AJ91" s="500"/>
      <c r="AK91" s="500"/>
      <c r="AL91" s="500"/>
      <c r="AM91" s="500"/>
      <c r="AN91" s="500"/>
      <c r="AO91" s="500"/>
      <c r="AP91" s="500"/>
      <c r="AQ91" s="500"/>
      <c r="AR91" s="500"/>
      <c r="AS91" s="500"/>
      <c r="AT91" s="500"/>
      <c r="AU91" s="500"/>
      <c r="AV91" s="500"/>
      <c r="AW91" s="500"/>
      <c r="AX91" s="500"/>
      <c r="AY91" s="500"/>
      <c r="AZ91" s="500"/>
      <c r="BA91" s="500"/>
      <c r="BB91" s="500"/>
      <c r="BC91" s="500"/>
      <c r="BD91" s="500"/>
      <c r="BE91" s="500"/>
      <c r="BF91" s="500"/>
      <c r="BG91" s="500"/>
      <c r="BH91" s="503"/>
      <c r="BI91" s="503"/>
      <c r="BJ91" s="503"/>
      <c r="BK91" s="503"/>
      <c r="BL91" s="503"/>
      <c r="BM91" s="503"/>
      <c r="BN91" s="503"/>
      <c r="BO91" s="503"/>
      <c r="BP91" s="503"/>
      <c r="BQ91" s="503"/>
    </row>
    <row r="92" customFormat="false" ht="15" hidden="false" customHeight="false" outlineLevel="0" collapsed="false">
      <c r="A92" s="491"/>
      <c r="B92" s="504" t="n">
        <f aca="false">'Additional items'!$B24</f>
        <v>0</v>
      </c>
      <c r="C92" s="504"/>
      <c r="D92" s="504"/>
      <c r="E92" s="504"/>
      <c r="F92" s="504"/>
      <c r="G92" s="355"/>
      <c r="H92" s="485"/>
      <c r="I92" s="485"/>
      <c r="J92" s="485"/>
      <c r="K92" s="440"/>
      <c r="L92" s="450"/>
      <c r="M92" s="505"/>
      <c r="N92" s="506"/>
      <c r="O92" s="506"/>
      <c r="P92" s="506"/>
      <c r="Q92" s="506"/>
      <c r="R92" s="507"/>
      <c r="S92" s="505"/>
      <c r="T92" s="506"/>
      <c r="U92" s="506"/>
      <c r="V92" s="507"/>
      <c r="W92" s="508"/>
      <c r="X92" s="509"/>
      <c r="Y92" s="505"/>
      <c r="Z92" s="506"/>
      <c r="AA92" s="506"/>
      <c r="AB92" s="507"/>
      <c r="AC92" s="505"/>
      <c r="AD92" s="506"/>
      <c r="AE92" s="506"/>
      <c r="AF92" s="506"/>
      <c r="AG92" s="506"/>
      <c r="AH92" s="506"/>
      <c r="AI92" s="506"/>
      <c r="AJ92" s="506"/>
      <c r="AK92" s="506"/>
      <c r="AL92" s="506"/>
      <c r="AM92" s="506"/>
      <c r="AN92" s="506"/>
      <c r="AO92" s="506"/>
      <c r="AP92" s="506"/>
      <c r="AQ92" s="506"/>
      <c r="AR92" s="506"/>
      <c r="AS92" s="506"/>
      <c r="AT92" s="506"/>
      <c r="AU92" s="506"/>
      <c r="AV92" s="506"/>
      <c r="AW92" s="506"/>
      <c r="AX92" s="506"/>
      <c r="AY92" s="506"/>
      <c r="AZ92" s="506"/>
      <c r="BA92" s="506"/>
      <c r="BB92" s="506"/>
      <c r="BC92" s="506"/>
      <c r="BD92" s="506"/>
      <c r="BE92" s="506"/>
      <c r="BF92" s="506"/>
      <c r="BG92" s="506"/>
      <c r="BH92" s="509"/>
      <c r="BI92" s="509"/>
      <c r="BJ92" s="509"/>
      <c r="BK92" s="509"/>
      <c r="BL92" s="509"/>
      <c r="BM92" s="509"/>
      <c r="BN92" s="509"/>
      <c r="BO92" s="509"/>
      <c r="BP92" s="509"/>
      <c r="BQ92" s="509"/>
    </row>
    <row r="93" customFormat="false" ht="15" hidden="false" customHeight="true" outlineLevel="0" collapsed="false">
      <c r="A93" s="510" t="s">
        <v>119</v>
      </c>
      <c r="B93" s="511" t="s">
        <v>120</v>
      </c>
      <c r="C93" s="511"/>
      <c r="D93" s="511"/>
      <c r="E93" s="511"/>
      <c r="F93" s="511"/>
      <c r="G93" s="362"/>
      <c r="H93" s="471"/>
      <c r="I93" s="471"/>
      <c r="J93" s="471"/>
      <c r="K93" s="438"/>
      <c r="L93" s="448"/>
      <c r="M93" s="512"/>
      <c r="N93" s="513"/>
      <c r="O93" s="513"/>
      <c r="P93" s="513"/>
      <c r="Q93" s="513"/>
      <c r="R93" s="514"/>
      <c r="S93" s="512"/>
      <c r="T93" s="513"/>
      <c r="U93" s="513"/>
      <c r="V93" s="514"/>
      <c r="W93" s="515"/>
      <c r="X93" s="516"/>
      <c r="Y93" s="512"/>
      <c r="Z93" s="513"/>
      <c r="AA93" s="513"/>
      <c r="AB93" s="514"/>
      <c r="AC93" s="512" t="n">
        <v>1</v>
      </c>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513"/>
      <c r="AZ93" s="513"/>
      <c r="BA93" s="513"/>
      <c r="BB93" s="513"/>
      <c r="BC93" s="513"/>
      <c r="BD93" s="513"/>
      <c r="BE93" s="513"/>
      <c r="BF93" s="513"/>
      <c r="BG93" s="513"/>
      <c r="BH93" s="516"/>
      <c r="BI93" s="516"/>
      <c r="BJ93" s="516"/>
      <c r="BK93" s="516"/>
      <c r="BL93" s="516"/>
      <c r="BM93" s="516"/>
      <c r="BN93" s="516"/>
      <c r="BO93" s="516"/>
      <c r="BP93" s="516"/>
      <c r="BQ93" s="516"/>
    </row>
    <row r="94" customFormat="false" ht="15" hidden="false" customHeight="false" outlineLevel="0" collapsed="false">
      <c r="A94" s="510"/>
      <c r="B94" s="517" t="s">
        <v>121</v>
      </c>
      <c r="C94" s="517"/>
      <c r="D94" s="517"/>
      <c r="E94" s="517"/>
      <c r="F94" s="517"/>
      <c r="G94" s="368"/>
      <c r="H94" s="478"/>
      <c r="I94" s="478"/>
      <c r="J94" s="478"/>
      <c r="K94" s="439"/>
      <c r="L94" s="449"/>
      <c r="M94" s="518"/>
      <c r="N94" s="519"/>
      <c r="O94" s="519"/>
      <c r="P94" s="519"/>
      <c r="Q94" s="519"/>
      <c r="R94" s="520"/>
      <c r="S94" s="518"/>
      <c r="T94" s="519"/>
      <c r="U94" s="519"/>
      <c r="V94" s="520"/>
      <c r="W94" s="521"/>
      <c r="X94" s="522"/>
      <c r="Y94" s="518"/>
      <c r="Z94" s="519"/>
      <c r="AA94" s="519"/>
      <c r="AB94" s="520"/>
      <c r="AC94" s="518"/>
      <c r="AD94" s="519"/>
      <c r="AE94" s="519"/>
      <c r="AF94" s="519"/>
      <c r="AG94" s="519"/>
      <c r="AH94" s="519"/>
      <c r="AI94" s="519"/>
      <c r="AJ94" s="519"/>
      <c r="AK94" s="519" t="n">
        <v>1</v>
      </c>
      <c r="AL94" s="519" t="n">
        <v>1</v>
      </c>
      <c r="AM94" s="519" t="n">
        <v>1</v>
      </c>
      <c r="AN94" s="519"/>
      <c r="AO94" s="519"/>
      <c r="AP94" s="519"/>
      <c r="AQ94" s="519"/>
      <c r="AR94" s="519"/>
      <c r="AS94" s="519"/>
      <c r="AT94" s="519"/>
      <c r="AU94" s="519" t="n">
        <v>1</v>
      </c>
      <c r="AV94" s="519" t="n">
        <v>1</v>
      </c>
      <c r="AW94" s="519" t="n">
        <v>1</v>
      </c>
      <c r="AX94" s="519"/>
      <c r="AY94" s="519"/>
      <c r="AZ94" s="519"/>
      <c r="BA94" s="519"/>
      <c r="BB94" s="519"/>
      <c r="BC94" s="519"/>
      <c r="BD94" s="519"/>
      <c r="BE94" s="519" t="n">
        <v>1</v>
      </c>
      <c r="BF94" s="519" t="n">
        <v>1</v>
      </c>
      <c r="BG94" s="519" t="n">
        <v>1</v>
      </c>
      <c r="BH94" s="522" t="n">
        <v>6</v>
      </c>
      <c r="BI94" s="522"/>
      <c r="BJ94" s="522"/>
      <c r="BK94" s="522"/>
      <c r="BL94" s="522"/>
      <c r="BM94" s="522"/>
      <c r="BN94" s="522"/>
      <c r="BO94" s="522"/>
      <c r="BP94" s="522"/>
      <c r="BQ94" s="522"/>
    </row>
    <row r="95" customFormat="false" ht="15" hidden="false" customHeight="false" outlineLevel="0" collapsed="false">
      <c r="A95" s="510"/>
      <c r="B95" s="517" t="s">
        <v>122</v>
      </c>
      <c r="C95" s="517"/>
      <c r="D95" s="517"/>
      <c r="E95" s="517"/>
      <c r="F95" s="517"/>
      <c r="G95" s="368"/>
      <c r="H95" s="478"/>
      <c r="I95" s="478"/>
      <c r="J95" s="478"/>
      <c r="K95" s="439"/>
      <c r="L95" s="449"/>
      <c r="M95" s="518"/>
      <c r="N95" s="519"/>
      <c r="O95" s="519"/>
      <c r="P95" s="519"/>
      <c r="Q95" s="519"/>
      <c r="R95" s="520"/>
      <c r="S95" s="518"/>
      <c r="T95" s="519"/>
      <c r="U95" s="519"/>
      <c r="V95" s="520"/>
      <c r="W95" s="521"/>
      <c r="X95" s="522"/>
      <c r="Y95" s="518"/>
      <c r="Z95" s="519"/>
      <c r="AA95" s="519"/>
      <c r="AB95" s="520"/>
      <c r="AC95" s="518"/>
      <c r="AD95" s="519"/>
      <c r="AE95" s="519"/>
      <c r="AF95" s="519"/>
      <c r="AG95" s="519"/>
      <c r="AH95" s="519"/>
      <c r="AI95" s="519"/>
      <c r="AJ95" s="519"/>
      <c r="AK95" s="519"/>
      <c r="AL95" s="519"/>
      <c r="AM95" s="519"/>
      <c r="AN95" s="519"/>
      <c r="AO95" s="519"/>
      <c r="AP95" s="519"/>
      <c r="AQ95" s="519"/>
      <c r="AR95" s="519"/>
      <c r="AS95" s="519"/>
      <c r="AT95" s="519"/>
      <c r="AU95" s="519"/>
      <c r="AV95" s="519"/>
      <c r="AW95" s="519"/>
      <c r="AX95" s="519"/>
      <c r="AY95" s="519"/>
      <c r="AZ95" s="519"/>
      <c r="BA95" s="519"/>
      <c r="BB95" s="519"/>
      <c r="BC95" s="519"/>
      <c r="BD95" s="519"/>
      <c r="BE95" s="519"/>
      <c r="BF95" s="519"/>
      <c r="BG95" s="519"/>
      <c r="BH95" s="522" t="n">
        <v>5</v>
      </c>
      <c r="BI95" s="522"/>
      <c r="BJ95" s="522"/>
      <c r="BK95" s="522"/>
      <c r="BL95" s="522"/>
      <c r="BM95" s="522"/>
      <c r="BN95" s="522"/>
      <c r="BO95" s="522"/>
      <c r="BP95" s="522"/>
      <c r="BQ95" s="522"/>
    </row>
    <row r="96" customFormat="false" ht="15" hidden="false" customHeight="false" outlineLevel="0" collapsed="false">
      <c r="A96" s="510"/>
      <c r="B96" s="517" t="s">
        <v>123</v>
      </c>
      <c r="C96" s="517"/>
      <c r="D96" s="517"/>
      <c r="E96" s="517"/>
      <c r="F96" s="517"/>
      <c r="G96" s="368"/>
      <c r="H96" s="478"/>
      <c r="I96" s="478"/>
      <c r="J96" s="478"/>
      <c r="K96" s="439"/>
      <c r="L96" s="449"/>
      <c r="M96" s="518"/>
      <c r="N96" s="519"/>
      <c r="O96" s="519"/>
      <c r="P96" s="519"/>
      <c r="Q96" s="519"/>
      <c r="R96" s="520"/>
      <c r="S96" s="518"/>
      <c r="T96" s="519"/>
      <c r="U96" s="519"/>
      <c r="V96" s="520"/>
      <c r="W96" s="521"/>
      <c r="X96" s="522"/>
      <c r="Y96" s="518"/>
      <c r="Z96" s="519"/>
      <c r="AA96" s="519"/>
      <c r="AB96" s="520"/>
      <c r="AC96" s="518"/>
      <c r="AD96" s="519"/>
      <c r="AE96" s="519"/>
      <c r="AF96" s="519"/>
      <c r="AG96" s="519"/>
      <c r="AH96" s="519"/>
      <c r="AI96" s="519"/>
      <c r="AJ96" s="519" t="n">
        <v>20</v>
      </c>
      <c r="AK96" s="519"/>
      <c r="AL96" s="519"/>
      <c r="AM96" s="519"/>
      <c r="AN96" s="519"/>
      <c r="AO96" s="519"/>
      <c r="AP96" s="519"/>
      <c r="AQ96" s="519"/>
      <c r="AR96" s="519"/>
      <c r="AS96" s="519"/>
      <c r="AT96" s="519" t="n">
        <v>20</v>
      </c>
      <c r="AU96" s="519"/>
      <c r="AV96" s="519"/>
      <c r="AW96" s="519"/>
      <c r="AX96" s="519"/>
      <c r="AY96" s="519"/>
      <c r="AZ96" s="519"/>
      <c r="BA96" s="519"/>
      <c r="BB96" s="519"/>
      <c r="BC96" s="519"/>
      <c r="BD96" s="519" t="n">
        <v>20</v>
      </c>
      <c r="BE96" s="519"/>
      <c r="BF96" s="519"/>
      <c r="BG96" s="519"/>
      <c r="BH96" s="522"/>
      <c r="BI96" s="522"/>
      <c r="BJ96" s="522"/>
      <c r="BK96" s="522"/>
      <c r="BL96" s="522"/>
      <c r="BM96" s="522"/>
      <c r="BN96" s="522"/>
      <c r="BO96" s="522"/>
      <c r="BP96" s="522"/>
      <c r="BQ96" s="522"/>
    </row>
    <row r="97" customFormat="false" ht="15" hidden="false" customHeight="false" outlineLevel="0" collapsed="false">
      <c r="A97" s="510"/>
      <c r="B97" s="517" t="s">
        <v>124</v>
      </c>
      <c r="C97" s="517"/>
      <c r="D97" s="517"/>
      <c r="E97" s="517"/>
      <c r="F97" s="517"/>
      <c r="G97" s="368"/>
      <c r="H97" s="478"/>
      <c r="I97" s="478"/>
      <c r="J97" s="478"/>
      <c r="K97" s="439"/>
      <c r="L97" s="449"/>
      <c r="M97" s="518"/>
      <c r="N97" s="519"/>
      <c r="O97" s="519"/>
      <c r="P97" s="519" t="n">
        <v>4</v>
      </c>
      <c r="Q97" s="519" t="n">
        <v>4</v>
      </c>
      <c r="R97" s="520" t="n">
        <v>4</v>
      </c>
      <c r="S97" s="518"/>
      <c r="T97" s="519"/>
      <c r="U97" s="519"/>
      <c r="V97" s="520"/>
      <c r="W97" s="521"/>
      <c r="X97" s="522"/>
      <c r="Y97" s="518"/>
      <c r="Z97" s="519"/>
      <c r="AA97" s="519"/>
      <c r="AB97" s="520"/>
      <c r="AC97" s="518"/>
      <c r="AD97" s="519"/>
      <c r="AE97" s="519"/>
      <c r="AF97" s="519"/>
      <c r="AG97" s="519"/>
      <c r="AH97" s="519"/>
      <c r="AI97" s="519"/>
      <c r="AJ97" s="519"/>
      <c r="AK97" s="519"/>
      <c r="AL97" s="519"/>
      <c r="AM97" s="519"/>
      <c r="AN97" s="519"/>
      <c r="AO97" s="519"/>
      <c r="AP97" s="519"/>
      <c r="AQ97" s="519"/>
      <c r="AR97" s="519"/>
      <c r="AS97" s="519"/>
      <c r="AT97" s="519"/>
      <c r="AU97" s="519"/>
      <c r="AV97" s="519"/>
      <c r="AW97" s="519"/>
      <c r="AX97" s="519"/>
      <c r="AY97" s="519"/>
      <c r="AZ97" s="519"/>
      <c r="BA97" s="519"/>
      <c r="BB97" s="519"/>
      <c r="BC97" s="519"/>
      <c r="BD97" s="519"/>
      <c r="BE97" s="519"/>
      <c r="BF97" s="519"/>
      <c r="BG97" s="519"/>
      <c r="BH97" s="522" t="n">
        <v>6</v>
      </c>
      <c r="BI97" s="522"/>
      <c r="BJ97" s="522"/>
      <c r="BK97" s="522"/>
      <c r="BL97" s="522"/>
      <c r="BM97" s="522"/>
      <c r="BN97" s="522"/>
      <c r="BO97" s="522"/>
      <c r="BP97" s="522"/>
      <c r="BQ97" s="522"/>
    </row>
    <row r="98" customFormat="false" ht="15" hidden="false" customHeight="false" outlineLevel="0" collapsed="false">
      <c r="A98" s="510"/>
      <c r="B98" s="517" t="s">
        <v>125</v>
      </c>
      <c r="C98" s="517"/>
      <c r="D98" s="517"/>
      <c r="E98" s="517"/>
      <c r="F98" s="517"/>
      <c r="G98" s="368"/>
      <c r="H98" s="478"/>
      <c r="I98" s="478"/>
      <c r="J98" s="478"/>
      <c r="K98" s="439"/>
      <c r="L98" s="449"/>
      <c r="M98" s="518"/>
      <c r="N98" s="519"/>
      <c r="O98" s="519"/>
      <c r="P98" s="519"/>
      <c r="Q98" s="519"/>
      <c r="R98" s="520"/>
      <c r="S98" s="518"/>
      <c r="T98" s="519"/>
      <c r="U98" s="519"/>
      <c r="V98" s="520"/>
      <c r="W98" s="521"/>
      <c r="X98" s="522"/>
      <c r="Y98" s="518"/>
      <c r="Z98" s="519"/>
      <c r="AA98" s="519"/>
      <c r="AB98" s="520"/>
      <c r="AC98" s="518"/>
      <c r="AD98" s="519"/>
      <c r="AE98" s="519"/>
      <c r="AF98" s="519"/>
      <c r="AG98" s="519"/>
      <c r="AH98" s="519"/>
      <c r="AI98" s="519"/>
      <c r="AJ98" s="519"/>
      <c r="AK98" s="519"/>
      <c r="AL98" s="519"/>
      <c r="AM98" s="519"/>
      <c r="AN98" s="519"/>
      <c r="AO98" s="519"/>
      <c r="AP98" s="519"/>
      <c r="AQ98" s="519"/>
      <c r="AR98" s="519"/>
      <c r="AS98" s="519"/>
      <c r="AT98" s="519"/>
      <c r="AU98" s="519"/>
      <c r="AV98" s="519"/>
      <c r="AW98" s="519"/>
      <c r="AX98" s="519"/>
      <c r="AY98" s="519"/>
      <c r="AZ98" s="519"/>
      <c r="BA98" s="519"/>
      <c r="BB98" s="519"/>
      <c r="BC98" s="519"/>
      <c r="BD98" s="519"/>
      <c r="BE98" s="519"/>
      <c r="BF98" s="519"/>
      <c r="BG98" s="519"/>
      <c r="BH98" s="522" t="n">
        <v>14</v>
      </c>
      <c r="BI98" s="522"/>
      <c r="BJ98" s="522"/>
      <c r="BK98" s="522"/>
      <c r="BL98" s="522"/>
      <c r="BM98" s="522"/>
      <c r="BN98" s="522"/>
      <c r="BO98" s="522"/>
      <c r="BP98" s="522"/>
      <c r="BQ98" s="522"/>
    </row>
    <row r="99" customFormat="false" ht="15" hidden="false" customHeight="false" outlineLevel="0" collapsed="false">
      <c r="A99" s="510"/>
      <c r="B99" s="517" t="s">
        <v>126</v>
      </c>
      <c r="C99" s="517"/>
      <c r="D99" s="517"/>
      <c r="E99" s="517"/>
      <c r="F99" s="517"/>
      <c r="G99" s="368"/>
      <c r="H99" s="478"/>
      <c r="I99" s="478"/>
      <c r="J99" s="478"/>
      <c r="K99" s="439"/>
      <c r="L99" s="449"/>
      <c r="M99" s="518"/>
      <c r="N99" s="519"/>
      <c r="O99" s="519"/>
      <c r="P99" s="519"/>
      <c r="Q99" s="519"/>
      <c r="R99" s="520"/>
      <c r="S99" s="518"/>
      <c r="T99" s="519"/>
      <c r="U99" s="519"/>
      <c r="V99" s="520"/>
      <c r="W99" s="521"/>
      <c r="X99" s="522"/>
      <c r="Y99" s="518"/>
      <c r="Z99" s="519"/>
      <c r="AA99" s="519"/>
      <c r="AB99" s="520"/>
      <c r="AC99" s="518"/>
      <c r="AD99" s="519"/>
      <c r="AE99" s="519"/>
      <c r="AF99" s="519"/>
      <c r="AG99" s="519"/>
      <c r="AH99" s="519"/>
      <c r="AI99" s="519"/>
      <c r="AJ99" s="519"/>
      <c r="AK99" s="519"/>
      <c r="AL99" s="519"/>
      <c r="AM99" s="519"/>
      <c r="AN99" s="519"/>
      <c r="AO99" s="519"/>
      <c r="AP99" s="519"/>
      <c r="AQ99" s="519"/>
      <c r="AR99" s="519"/>
      <c r="AS99" s="519"/>
      <c r="AT99" s="519"/>
      <c r="AU99" s="519"/>
      <c r="AV99" s="519"/>
      <c r="AW99" s="519"/>
      <c r="AX99" s="519"/>
      <c r="AY99" s="519"/>
      <c r="AZ99" s="519"/>
      <c r="BA99" s="519"/>
      <c r="BB99" s="519"/>
      <c r="BC99" s="519"/>
      <c r="BD99" s="519"/>
      <c r="BE99" s="519"/>
      <c r="BF99" s="519"/>
      <c r="BG99" s="519"/>
      <c r="BH99" s="522" t="n">
        <v>10</v>
      </c>
      <c r="BI99" s="522"/>
      <c r="BJ99" s="522"/>
      <c r="BK99" s="522"/>
      <c r="BL99" s="522"/>
      <c r="BM99" s="522"/>
      <c r="BN99" s="522"/>
      <c r="BO99" s="522"/>
      <c r="BP99" s="522"/>
      <c r="BQ99" s="522"/>
    </row>
    <row r="100" customFormat="false" ht="15" hidden="false" customHeight="false" outlineLevel="0" collapsed="false">
      <c r="A100" s="510"/>
      <c r="B100" s="517" t="s">
        <v>127</v>
      </c>
      <c r="C100" s="517"/>
      <c r="D100" s="517"/>
      <c r="E100" s="517"/>
      <c r="F100" s="517"/>
      <c r="G100" s="368"/>
      <c r="H100" s="478"/>
      <c r="I100" s="478"/>
      <c r="J100" s="478"/>
      <c r="K100" s="439"/>
      <c r="L100" s="449"/>
      <c r="M100" s="518"/>
      <c r="N100" s="519"/>
      <c r="O100" s="519"/>
      <c r="P100" s="519"/>
      <c r="Q100" s="519"/>
      <c r="R100" s="520"/>
      <c r="S100" s="518"/>
      <c r="T100" s="519"/>
      <c r="U100" s="519"/>
      <c r="V100" s="520"/>
      <c r="W100" s="521"/>
      <c r="X100" s="522"/>
      <c r="Y100" s="518"/>
      <c r="Z100" s="519"/>
      <c r="AA100" s="519" t="n">
        <v>250</v>
      </c>
      <c r="AB100" s="520" t="n">
        <v>500</v>
      </c>
      <c r="AC100" s="518"/>
      <c r="AD100" s="519"/>
      <c r="AE100" s="519"/>
      <c r="AF100" s="519"/>
      <c r="AG100" s="519"/>
      <c r="AH100" s="519"/>
      <c r="AI100" s="519"/>
      <c r="AJ100" s="519"/>
      <c r="AK100" s="519"/>
      <c r="AL100" s="519"/>
      <c r="AM100" s="519"/>
      <c r="AN100" s="519"/>
      <c r="AO100" s="519"/>
      <c r="AP100" s="519"/>
      <c r="AQ100" s="519"/>
      <c r="AR100" s="519"/>
      <c r="AS100" s="519"/>
      <c r="AT100" s="519"/>
      <c r="AU100" s="519"/>
      <c r="AV100" s="519"/>
      <c r="AW100" s="519"/>
      <c r="AX100" s="519"/>
      <c r="AY100" s="519"/>
      <c r="AZ100" s="519"/>
      <c r="BA100" s="519"/>
      <c r="BB100" s="519"/>
      <c r="BC100" s="519"/>
      <c r="BD100" s="519"/>
      <c r="BE100" s="519"/>
      <c r="BF100" s="519"/>
      <c r="BG100" s="519"/>
      <c r="BH100" s="522"/>
      <c r="BI100" s="522"/>
      <c r="BJ100" s="522"/>
      <c r="BK100" s="522"/>
      <c r="BL100" s="522"/>
      <c r="BM100" s="522"/>
      <c r="BN100" s="522"/>
      <c r="BO100" s="522"/>
      <c r="BP100" s="522"/>
      <c r="BQ100" s="522"/>
    </row>
    <row r="101" customFormat="false" ht="15" hidden="false" customHeight="false" outlineLevel="0" collapsed="false">
      <c r="A101" s="510"/>
      <c r="B101" s="517" t="s">
        <v>128</v>
      </c>
      <c r="C101" s="517"/>
      <c r="D101" s="517"/>
      <c r="E101" s="517"/>
      <c r="F101" s="517"/>
      <c r="G101" s="368"/>
      <c r="H101" s="478"/>
      <c r="I101" s="478"/>
      <c r="J101" s="478"/>
      <c r="K101" s="439"/>
      <c r="L101" s="449"/>
      <c r="M101" s="518"/>
      <c r="N101" s="519"/>
      <c r="O101" s="519"/>
      <c r="P101" s="519"/>
      <c r="Q101" s="519"/>
      <c r="R101" s="520"/>
      <c r="S101" s="518"/>
      <c r="T101" s="519"/>
      <c r="U101" s="519"/>
      <c r="V101" s="520"/>
      <c r="W101" s="521"/>
      <c r="X101" s="522"/>
      <c r="Y101" s="518"/>
      <c r="Z101" s="519"/>
      <c r="AA101" s="519"/>
      <c r="AB101" s="520"/>
      <c r="AC101" s="518"/>
      <c r="AD101" s="519"/>
      <c r="AE101" s="519"/>
      <c r="AF101" s="519"/>
      <c r="AG101" s="519"/>
      <c r="AH101" s="519"/>
      <c r="AI101" s="519"/>
      <c r="AJ101" s="519"/>
      <c r="AK101" s="519"/>
      <c r="AL101" s="519"/>
      <c r="AM101" s="519"/>
      <c r="AN101" s="519"/>
      <c r="AO101" s="519"/>
      <c r="AP101" s="519"/>
      <c r="AQ101" s="519"/>
      <c r="AR101" s="519"/>
      <c r="AS101" s="519"/>
      <c r="AT101" s="519"/>
      <c r="AU101" s="519"/>
      <c r="AV101" s="519"/>
      <c r="AW101" s="519"/>
      <c r="AX101" s="519"/>
      <c r="AY101" s="519"/>
      <c r="AZ101" s="519"/>
      <c r="BA101" s="519"/>
      <c r="BB101" s="519"/>
      <c r="BC101" s="519"/>
      <c r="BD101" s="519"/>
      <c r="BE101" s="519"/>
      <c r="BF101" s="519"/>
      <c r="BG101" s="519"/>
      <c r="BH101" s="522" t="n">
        <v>20</v>
      </c>
      <c r="BI101" s="522"/>
      <c r="BJ101" s="522"/>
      <c r="BK101" s="522"/>
      <c r="BL101" s="522"/>
      <c r="BM101" s="522"/>
      <c r="BN101" s="522"/>
      <c r="BO101" s="522"/>
      <c r="BP101" s="522"/>
      <c r="BQ101" s="522"/>
    </row>
    <row r="102" customFormat="false" ht="15" hidden="false" customHeight="false" outlineLevel="0" collapsed="false">
      <c r="A102" s="510"/>
      <c r="B102" s="517" t="s">
        <v>129</v>
      </c>
      <c r="C102" s="517"/>
      <c r="D102" s="517"/>
      <c r="E102" s="517"/>
      <c r="F102" s="517"/>
      <c r="G102" s="368"/>
      <c r="H102" s="478"/>
      <c r="I102" s="478"/>
      <c r="J102" s="478"/>
      <c r="K102" s="439"/>
      <c r="L102" s="449"/>
      <c r="M102" s="518"/>
      <c r="N102" s="519"/>
      <c r="O102" s="519"/>
      <c r="P102" s="519"/>
      <c r="Q102" s="519"/>
      <c r="R102" s="520"/>
      <c r="S102" s="518"/>
      <c r="T102" s="519"/>
      <c r="U102" s="519"/>
      <c r="V102" s="520"/>
      <c r="W102" s="521"/>
      <c r="X102" s="522"/>
      <c r="Y102" s="518"/>
      <c r="Z102" s="519"/>
      <c r="AA102" s="519"/>
      <c r="AB102" s="520"/>
      <c r="AC102" s="518"/>
      <c r="AD102" s="519"/>
      <c r="AE102" s="519"/>
      <c r="AF102" s="519" t="n">
        <v>4</v>
      </c>
      <c r="AG102" s="519" t="n">
        <v>7</v>
      </c>
      <c r="AH102" s="519"/>
      <c r="AI102" s="519"/>
      <c r="AJ102" s="519"/>
      <c r="AK102" s="519"/>
      <c r="AL102" s="519"/>
      <c r="AM102" s="519"/>
      <c r="AN102" s="519"/>
      <c r="AO102" s="519"/>
      <c r="AP102" s="519" t="n">
        <v>4</v>
      </c>
      <c r="AQ102" s="519" t="n">
        <v>7</v>
      </c>
      <c r="AR102" s="519"/>
      <c r="AS102" s="519"/>
      <c r="AT102" s="519"/>
      <c r="AU102" s="519"/>
      <c r="AV102" s="519"/>
      <c r="AW102" s="519"/>
      <c r="AX102" s="519"/>
      <c r="AY102" s="519"/>
      <c r="AZ102" s="519" t="n">
        <v>4</v>
      </c>
      <c r="BA102" s="519" t="n">
        <v>7</v>
      </c>
      <c r="BB102" s="519"/>
      <c r="BC102" s="519"/>
      <c r="BD102" s="519"/>
      <c r="BE102" s="519"/>
      <c r="BF102" s="519"/>
      <c r="BG102" s="519"/>
      <c r="BH102" s="522"/>
      <c r="BI102" s="522"/>
      <c r="BJ102" s="522"/>
      <c r="BK102" s="522"/>
      <c r="BL102" s="522"/>
      <c r="BM102" s="522"/>
      <c r="BN102" s="522"/>
      <c r="BO102" s="522"/>
      <c r="BP102" s="522"/>
      <c r="BQ102" s="522"/>
    </row>
    <row r="103" customFormat="false" ht="15" hidden="false" customHeight="false" outlineLevel="0" collapsed="false">
      <c r="A103" s="510"/>
      <c r="B103" s="517" t="s">
        <v>130</v>
      </c>
      <c r="C103" s="517"/>
      <c r="D103" s="517"/>
      <c r="E103" s="517"/>
      <c r="F103" s="517"/>
      <c r="G103" s="368"/>
      <c r="H103" s="478"/>
      <c r="I103" s="478"/>
      <c r="J103" s="478"/>
      <c r="K103" s="439"/>
      <c r="L103" s="449"/>
      <c r="M103" s="518"/>
      <c r="N103" s="519"/>
      <c r="O103" s="519"/>
      <c r="P103" s="519"/>
      <c r="Q103" s="519"/>
      <c r="R103" s="520"/>
      <c r="S103" s="518"/>
      <c r="T103" s="519"/>
      <c r="U103" s="519"/>
      <c r="V103" s="520"/>
      <c r="W103" s="521"/>
      <c r="X103" s="522"/>
      <c r="Y103" s="518"/>
      <c r="Z103" s="519"/>
      <c r="AA103" s="519"/>
      <c r="AB103" s="520"/>
      <c r="AC103" s="518"/>
      <c r="AD103" s="519"/>
      <c r="AE103" s="519"/>
      <c r="AF103" s="519"/>
      <c r="AG103" s="519"/>
      <c r="AH103" s="519"/>
      <c r="AI103" s="519"/>
      <c r="AJ103" s="519"/>
      <c r="AK103" s="519"/>
      <c r="AL103" s="519"/>
      <c r="AM103" s="519"/>
      <c r="AN103" s="519"/>
      <c r="AO103" s="519"/>
      <c r="AP103" s="519"/>
      <c r="AQ103" s="519"/>
      <c r="AR103" s="519"/>
      <c r="AS103" s="519"/>
      <c r="AT103" s="519"/>
      <c r="AU103" s="519"/>
      <c r="AV103" s="519"/>
      <c r="AW103" s="519"/>
      <c r="AX103" s="519"/>
      <c r="AY103" s="519"/>
      <c r="AZ103" s="519"/>
      <c r="BA103" s="519"/>
      <c r="BB103" s="519"/>
      <c r="BC103" s="519"/>
      <c r="BD103" s="519"/>
      <c r="BE103" s="519"/>
      <c r="BF103" s="519"/>
      <c r="BG103" s="519"/>
      <c r="BH103" s="522"/>
      <c r="BI103" s="522"/>
      <c r="BJ103" s="522"/>
      <c r="BK103" s="522"/>
      <c r="BL103" s="522"/>
      <c r="BM103" s="522"/>
      <c r="BN103" s="522"/>
      <c r="BO103" s="522"/>
      <c r="BP103" s="522"/>
      <c r="BQ103" s="522"/>
    </row>
    <row r="104" customFormat="false" ht="15" hidden="false" customHeight="false" outlineLevel="0" collapsed="false">
      <c r="A104" s="510"/>
      <c r="B104" s="517" t="s">
        <v>131</v>
      </c>
      <c r="C104" s="517"/>
      <c r="D104" s="517"/>
      <c r="E104" s="517"/>
      <c r="F104" s="517"/>
      <c r="G104" s="368"/>
      <c r="H104" s="478"/>
      <c r="I104" s="478"/>
      <c r="J104" s="478"/>
      <c r="K104" s="439"/>
      <c r="L104" s="449"/>
      <c r="M104" s="518"/>
      <c r="N104" s="519"/>
      <c r="O104" s="519"/>
      <c r="P104" s="519"/>
      <c r="Q104" s="519"/>
      <c r="R104" s="520"/>
      <c r="S104" s="518"/>
      <c r="T104" s="519"/>
      <c r="U104" s="519"/>
      <c r="V104" s="520"/>
      <c r="W104" s="521"/>
      <c r="X104" s="522"/>
      <c r="Y104" s="518"/>
      <c r="Z104" s="519"/>
      <c r="AA104" s="519"/>
      <c r="AB104" s="520"/>
      <c r="AC104" s="518"/>
      <c r="AD104" s="519"/>
      <c r="AE104" s="519"/>
      <c r="AF104" s="519"/>
      <c r="AG104" s="519"/>
      <c r="AH104" s="519"/>
      <c r="AI104" s="519"/>
      <c r="AJ104" s="519"/>
      <c r="AK104" s="519"/>
      <c r="AL104" s="519"/>
      <c r="AM104" s="519"/>
      <c r="AN104" s="519"/>
      <c r="AO104" s="519"/>
      <c r="AP104" s="519"/>
      <c r="AQ104" s="519"/>
      <c r="AR104" s="519"/>
      <c r="AS104" s="519"/>
      <c r="AT104" s="519"/>
      <c r="AU104" s="519"/>
      <c r="AV104" s="519"/>
      <c r="AW104" s="519"/>
      <c r="AX104" s="519"/>
      <c r="AY104" s="519"/>
      <c r="AZ104" s="519"/>
      <c r="BA104" s="519"/>
      <c r="BB104" s="519"/>
      <c r="BC104" s="519"/>
      <c r="BD104" s="519"/>
      <c r="BE104" s="519"/>
      <c r="BF104" s="519"/>
      <c r="BG104" s="519"/>
      <c r="BH104" s="522"/>
      <c r="BI104" s="522"/>
      <c r="BJ104" s="522"/>
      <c r="BK104" s="522"/>
      <c r="BL104" s="522"/>
      <c r="BM104" s="522"/>
      <c r="BN104" s="522"/>
      <c r="BO104" s="522"/>
      <c r="BP104" s="522"/>
      <c r="BQ104" s="522"/>
    </row>
    <row r="105" customFormat="false" ht="15" hidden="false" customHeight="false" outlineLevel="0" collapsed="false">
      <c r="A105" s="510"/>
      <c r="B105" s="517" t="s">
        <v>132</v>
      </c>
      <c r="C105" s="517"/>
      <c r="D105" s="517"/>
      <c r="E105" s="517"/>
      <c r="F105" s="517"/>
      <c r="G105" s="368"/>
      <c r="H105" s="478"/>
      <c r="I105" s="478"/>
      <c r="J105" s="478"/>
      <c r="K105" s="439"/>
      <c r="L105" s="449"/>
      <c r="M105" s="518"/>
      <c r="N105" s="519"/>
      <c r="O105" s="519"/>
      <c r="P105" s="519"/>
      <c r="Q105" s="519"/>
      <c r="R105" s="520"/>
      <c r="S105" s="518"/>
      <c r="T105" s="519"/>
      <c r="U105" s="519"/>
      <c r="V105" s="520"/>
      <c r="W105" s="521"/>
      <c r="X105" s="522"/>
      <c r="Y105" s="518"/>
      <c r="Z105" s="519"/>
      <c r="AA105" s="519"/>
      <c r="AB105" s="520"/>
      <c r="AC105" s="518"/>
      <c r="AD105" s="519"/>
      <c r="AE105" s="519"/>
      <c r="AF105" s="519"/>
      <c r="AG105" s="519"/>
      <c r="AH105" s="519"/>
      <c r="AI105" s="519"/>
      <c r="AJ105" s="519"/>
      <c r="AK105" s="519"/>
      <c r="AL105" s="519"/>
      <c r="AM105" s="519"/>
      <c r="AN105" s="519"/>
      <c r="AO105" s="519"/>
      <c r="AP105" s="519"/>
      <c r="AQ105" s="519"/>
      <c r="AR105" s="519"/>
      <c r="AS105" s="519"/>
      <c r="AT105" s="519"/>
      <c r="AU105" s="519"/>
      <c r="AV105" s="519"/>
      <c r="AW105" s="519"/>
      <c r="AX105" s="519"/>
      <c r="AY105" s="519"/>
      <c r="AZ105" s="519"/>
      <c r="BA105" s="519"/>
      <c r="BB105" s="519"/>
      <c r="BC105" s="519"/>
      <c r="BD105" s="519"/>
      <c r="BE105" s="519"/>
      <c r="BF105" s="519"/>
      <c r="BG105" s="519"/>
      <c r="BH105" s="522"/>
      <c r="BI105" s="522"/>
      <c r="BJ105" s="522"/>
      <c r="BK105" s="522"/>
      <c r="BL105" s="522"/>
      <c r="BM105" s="522"/>
      <c r="BN105" s="522"/>
      <c r="BO105" s="522"/>
      <c r="BP105" s="522"/>
      <c r="BQ105" s="522"/>
    </row>
    <row r="106" customFormat="false" ht="15" hidden="false" customHeight="false" outlineLevel="0" collapsed="false">
      <c r="A106" s="510"/>
      <c r="B106" s="517" t="s">
        <v>133</v>
      </c>
      <c r="C106" s="517"/>
      <c r="D106" s="517"/>
      <c r="E106" s="517"/>
      <c r="F106" s="517"/>
      <c r="G106" s="368"/>
      <c r="H106" s="478"/>
      <c r="I106" s="478"/>
      <c r="J106" s="478"/>
      <c r="K106" s="439"/>
      <c r="L106" s="449"/>
      <c r="M106" s="518"/>
      <c r="N106" s="519"/>
      <c r="O106" s="519"/>
      <c r="P106" s="519"/>
      <c r="Q106" s="519"/>
      <c r="R106" s="520"/>
      <c r="S106" s="518"/>
      <c r="T106" s="519"/>
      <c r="U106" s="519"/>
      <c r="V106" s="520"/>
      <c r="W106" s="521"/>
      <c r="X106" s="522"/>
      <c r="Y106" s="518"/>
      <c r="Z106" s="519"/>
      <c r="AA106" s="519"/>
      <c r="AB106" s="520"/>
      <c r="AC106" s="518"/>
      <c r="AD106" s="519"/>
      <c r="AE106" s="519"/>
      <c r="AF106" s="519"/>
      <c r="AG106" s="519"/>
      <c r="AH106" s="519"/>
      <c r="AI106" s="519"/>
      <c r="AJ106" s="519"/>
      <c r="AK106" s="519"/>
      <c r="AL106" s="519"/>
      <c r="AM106" s="519"/>
      <c r="AN106" s="519"/>
      <c r="AO106" s="519"/>
      <c r="AP106" s="519"/>
      <c r="AQ106" s="519"/>
      <c r="AR106" s="519"/>
      <c r="AS106" s="519"/>
      <c r="AT106" s="519"/>
      <c r="AU106" s="519"/>
      <c r="AV106" s="519"/>
      <c r="AW106" s="519"/>
      <c r="AX106" s="519"/>
      <c r="AY106" s="519"/>
      <c r="AZ106" s="519"/>
      <c r="BA106" s="519"/>
      <c r="BB106" s="519"/>
      <c r="BC106" s="519"/>
      <c r="BD106" s="519"/>
      <c r="BE106" s="519"/>
      <c r="BF106" s="519"/>
      <c r="BG106" s="519"/>
      <c r="BH106" s="522"/>
      <c r="BI106" s="522"/>
      <c r="BJ106" s="522"/>
      <c r="BK106" s="522"/>
      <c r="BL106" s="522"/>
      <c r="BM106" s="522"/>
      <c r="BN106" s="522"/>
      <c r="BO106" s="522"/>
      <c r="BP106" s="522"/>
      <c r="BQ106" s="522"/>
    </row>
    <row r="107" customFormat="false" ht="15" hidden="false" customHeight="false" outlineLevel="0" collapsed="false">
      <c r="A107" s="510"/>
      <c r="B107" s="517" t="s">
        <v>134</v>
      </c>
      <c r="C107" s="517"/>
      <c r="D107" s="517"/>
      <c r="E107" s="517"/>
      <c r="F107" s="517"/>
      <c r="G107" s="368"/>
      <c r="H107" s="478"/>
      <c r="I107" s="478"/>
      <c r="J107" s="478"/>
      <c r="K107" s="439"/>
      <c r="L107" s="449"/>
      <c r="M107" s="518"/>
      <c r="N107" s="519"/>
      <c r="O107" s="519" t="n">
        <v>4</v>
      </c>
      <c r="P107" s="519"/>
      <c r="Q107" s="519"/>
      <c r="R107" s="520"/>
      <c r="S107" s="518"/>
      <c r="T107" s="519"/>
      <c r="U107" s="519"/>
      <c r="V107" s="520"/>
      <c r="W107" s="521"/>
      <c r="X107" s="522"/>
      <c r="Y107" s="518"/>
      <c r="Z107" s="519"/>
      <c r="AA107" s="519"/>
      <c r="AB107" s="520"/>
      <c r="AC107" s="518"/>
      <c r="AD107" s="519"/>
      <c r="AE107" s="519"/>
      <c r="AF107" s="519"/>
      <c r="AG107" s="519"/>
      <c r="AH107" s="519"/>
      <c r="AI107" s="519"/>
      <c r="AJ107" s="519"/>
      <c r="AK107" s="519"/>
      <c r="AL107" s="519"/>
      <c r="AM107" s="519"/>
      <c r="AN107" s="519"/>
      <c r="AO107" s="519"/>
      <c r="AP107" s="519"/>
      <c r="AQ107" s="519"/>
      <c r="AR107" s="519"/>
      <c r="AS107" s="519"/>
      <c r="AT107" s="519"/>
      <c r="AU107" s="519"/>
      <c r="AV107" s="519"/>
      <c r="AW107" s="519"/>
      <c r="AX107" s="519"/>
      <c r="AY107" s="519"/>
      <c r="AZ107" s="519"/>
      <c r="BA107" s="519"/>
      <c r="BB107" s="519"/>
      <c r="BC107" s="519"/>
      <c r="BD107" s="519"/>
      <c r="BE107" s="519"/>
      <c r="BF107" s="519"/>
      <c r="BG107" s="519"/>
      <c r="BH107" s="522"/>
      <c r="BI107" s="522"/>
      <c r="BJ107" s="522"/>
      <c r="BK107" s="522"/>
      <c r="BL107" s="522"/>
      <c r="BM107" s="522"/>
      <c r="BN107" s="522"/>
      <c r="BO107" s="522"/>
      <c r="BP107" s="522"/>
      <c r="BQ107" s="522"/>
    </row>
    <row r="108" customFormat="false" ht="15" hidden="false" customHeight="false" outlineLevel="0" collapsed="false">
      <c r="A108" s="510"/>
      <c r="B108" s="517" t="s">
        <v>135</v>
      </c>
      <c r="C108" s="517"/>
      <c r="D108" s="517"/>
      <c r="E108" s="517"/>
      <c r="F108" s="517"/>
      <c r="G108" s="368"/>
      <c r="H108" s="478"/>
      <c r="I108" s="478"/>
      <c r="J108" s="478"/>
      <c r="K108" s="439"/>
      <c r="L108" s="449"/>
      <c r="M108" s="518"/>
      <c r="N108" s="519"/>
      <c r="O108" s="519" t="n">
        <v>20</v>
      </c>
      <c r="P108" s="519" t="n">
        <v>16</v>
      </c>
      <c r="Q108" s="519" t="n">
        <v>16</v>
      </c>
      <c r="R108" s="520" t="n">
        <v>16</v>
      </c>
      <c r="S108" s="518"/>
      <c r="T108" s="519" t="n">
        <v>256</v>
      </c>
      <c r="U108" s="519" t="n">
        <v>256</v>
      </c>
      <c r="V108" s="520" t="n">
        <v>256</v>
      </c>
      <c r="W108" s="521" t="n">
        <v>20</v>
      </c>
      <c r="X108" s="522"/>
      <c r="Y108" s="518" t="n">
        <v>10</v>
      </c>
      <c r="Z108" s="519" t="n">
        <v>2</v>
      </c>
      <c r="AA108" s="519" t="n">
        <v>16</v>
      </c>
      <c r="AB108" s="520" t="n">
        <v>64</v>
      </c>
      <c r="AC108" s="518"/>
      <c r="AD108" s="519" t="n">
        <v>6</v>
      </c>
      <c r="AE108" s="519"/>
      <c r="AF108" s="519"/>
      <c r="AG108" s="519"/>
      <c r="AH108" s="519"/>
      <c r="AI108" s="519"/>
      <c r="AJ108" s="519"/>
      <c r="AK108" s="519"/>
      <c r="AL108" s="519"/>
      <c r="AM108" s="519"/>
      <c r="AN108" s="519"/>
      <c r="AO108" s="519"/>
      <c r="AP108" s="519"/>
      <c r="AQ108" s="519"/>
      <c r="AR108" s="519"/>
      <c r="AS108" s="519"/>
      <c r="AT108" s="519"/>
      <c r="AU108" s="519"/>
      <c r="AV108" s="519"/>
      <c r="AW108" s="519"/>
      <c r="AX108" s="519"/>
      <c r="AY108" s="519"/>
      <c r="AZ108" s="519"/>
      <c r="BA108" s="519"/>
      <c r="BB108" s="519"/>
      <c r="BC108" s="519"/>
      <c r="BD108" s="519"/>
      <c r="BE108" s="519"/>
      <c r="BF108" s="519"/>
      <c r="BG108" s="519"/>
      <c r="BH108" s="522" t="n">
        <v>512</v>
      </c>
      <c r="BI108" s="522"/>
      <c r="BJ108" s="522"/>
      <c r="BK108" s="522"/>
      <c r="BL108" s="522"/>
      <c r="BM108" s="522"/>
      <c r="BN108" s="522"/>
      <c r="BO108" s="522"/>
      <c r="BP108" s="522"/>
      <c r="BQ108" s="522"/>
    </row>
    <row r="109" customFormat="false" ht="15" hidden="false" customHeight="false" outlineLevel="0" collapsed="false">
      <c r="A109" s="510"/>
      <c r="B109" s="517" t="s">
        <v>136</v>
      </c>
      <c r="C109" s="517"/>
      <c r="D109" s="517"/>
      <c r="E109" s="517"/>
      <c r="F109" s="517"/>
      <c r="G109" s="368"/>
      <c r="H109" s="478"/>
      <c r="I109" s="478"/>
      <c r="J109" s="478"/>
      <c r="K109" s="439"/>
      <c r="L109" s="449"/>
      <c r="M109" s="518"/>
      <c r="N109" s="519"/>
      <c r="O109" s="519"/>
      <c r="P109" s="519"/>
      <c r="Q109" s="519"/>
      <c r="R109" s="520"/>
      <c r="S109" s="518"/>
      <c r="T109" s="519"/>
      <c r="U109" s="519"/>
      <c r="V109" s="520"/>
      <c r="W109" s="521"/>
      <c r="X109" s="522"/>
      <c r="Y109" s="518"/>
      <c r="Z109" s="519"/>
      <c r="AA109" s="519"/>
      <c r="AB109" s="520"/>
      <c r="AC109" s="518"/>
      <c r="AD109" s="519"/>
      <c r="AE109" s="519" t="n">
        <v>1</v>
      </c>
      <c r="AF109" s="519"/>
      <c r="AG109" s="519"/>
      <c r="AH109" s="519"/>
      <c r="AI109" s="519"/>
      <c r="AJ109" s="519"/>
      <c r="AK109" s="519"/>
      <c r="AL109" s="519"/>
      <c r="AM109" s="519"/>
      <c r="AN109" s="519"/>
      <c r="AO109" s="519"/>
      <c r="AP109" s="519"/>
      <c r="AQ109" s="519"/>
      <c r="AR109" s="519"/>
      <c r="AS109" s="519"/>
      <c r="AT109" s="519"/>
      <c r="AU109" s="519"/>
      <c r="AV109" s="519"/>
      <c r="AW109" s="519"/>
      <c r="AX109" s="519"/>
      <c r="AY109" s="519"/>
      <c r="AZ109" s="519"/>
      <c r="BA109" s="519"/>
      <c r="BB109" s="519"/>
      <c r="BC109" s="519"/>
      <c r="BD109" s="519"/>
      <c r="BE109" s="519"/>
      <c r="BF109" s="519"/>
      <c r="BG109" s="519"/>
      <c r="BH109" s="522" t="n">
        <v>4</v>
      </c>
      <c r="BI109" s="522"/>
      <c r="BJ109" s="522"/>
      <c r="BK109" s="522"/>
      <c r="BL109" s="522"/>
      <c r="BM109" s="522"/>
      <c r="BN109" s="522"/>
      <c r="BO109" s="522"/>
      <c r="BP109" s="522"/>
      <c r="BQ109" s="522"/>
    </row>
    <row r="110" customFormat="false" ht="15" hidden="false" customHeight="false" outlineLevel="0" collapsed="false">
      <c r="A110" s="510"/>
      <c r="B110" s="517" t="s">
        <v>137</v>
      </c>
      <c r="C110" s="517"/>
      <c r="D110" s="517"/>
      <c r="E110" s="517"/>
      <c r="F110" s="517"/>
      <c r="G110" s="368"/>
      <c r="H110" s="478"/>
      <c r="I110" s="478"/>
      <c r="J110" s="478"/>
      <c r="K110" s="439"/>
      <c r="L110" s="449"/>
      <c r="M110" s="518"/>
      <c r="N110" s="519"/>
      <c r="O110" s="519"/>
      <c r="P110" s="519"/>
      <c r="Q110" s="519"/>
      <c r="R110" s="520"/>
      <c r="S110" s="518"/>
      <c r="T110" s="519"/>
      <c r="U110" s="519"/>
      <c r="V110" s="520"/>
      <c r="W110" s="521"/>
      <c r="X110" s="522"/>
      <c r="Y110" s="518"/>
      <c r="Z110" s="519"/>
      <c r="AA110" s="519" t="n">
        <v>4</v>
      </c>
      <c r="AB110" s="520" t="n">
        <v>128</v>
      </c>
      <c r="AC110" s="518"/>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19"/>
      <c r="AY110" s="519"/>
      <c r="AZ110" s="519"/>
      <c r="BA110" s="519"/>
      <c r="BB110" s="519"/>
      <c r="BC110" s="519"/>
      <c r="BD110" s="519"/>
      <c r="BE110" s="519"/>
      <c r="BF110" s="519"/>
      <c r="BG110" s="519"/>
      <c r="BH110" s="522"/>
      <c r="BI110" s="522"/>
      <c r="BJ110" s="522"/>
      <c r="BK110" s="522"/>
      <c r="BL110" s="522"/>
      <c r="BM110" s="522"/>
      <c r="BN110" s="522"/>
      <c r="BO110" s="522"/>
      <c r="BP110" s="522"/>
      <c r="BQ110" s="522"/>
    </row>
    <row r="111" customFormat="false" ht="15" hidden="false" customHeight="false" outlineLevel="0" collapsed="false">
      <c r="A111" s="510"/>
      <c r="B111" s="517" t="s">
        <v>138</v>
      </c>
      <c r="C111" s="517"/>
      <c r="D111" s="517"/>
      <c r="E111" s="517"/>
      <c r="F111" s="517"/>
      <c r="G111" s="368"/>
      <c r="H111" s="478"/>
      <c r="I111" s="478"/>
      <c r="J111" s="478"/>
      <c r="K111" s="439"/>
      <c r="L111" s="449"/>
      <c r="M111" s="518"/>
      <c r="N111" s="519"/>
      <c r="O111" s="519"/>
      <c r="P111" s="519"/>
      <c r="Q111" s="519"/>
      <c r="R111" s="520"/>
      <c r="S111" s="518"/>
      <c r="T111" s="519"/>
      <c r="U111" s="519"/>
      <c r="V111" s="520"/>
      <c r="W111" s="521"/>
      <c r="X111" s="522"/>
      <c r="Y111" s="518" t="n">
        <v>32</v>
      </c>
      <c r="Z111" s="519"/>
      <c r="AA111" s="519"/>
      <c r="AB111" s="520"/>
      <c r="AC111" s="518"/>
      <c r="AD111" s="519" t="n">
        <v>8</v>
      </c>
      <c r="AE111" s="519"/>
      <c r="AF111" s="519"/>
      <c r="AG111" s="519"/>
      <c r="AH111" s="519"/>
      <c r="AI111" s="519"/>
      <c r="AJ111" s="519"/>
      <c r="AK111" s="519"/>
      <c r="AL111" s="519"/>
      <c r="AM111" s="519"/>
      <c r="AN111" s="519"/>
      <c r="AO111" s="519"/>
      <c r="AP111" s="519"/>
      <c r="AQ111" s="519"/>
      <c r="AR111" s="519"/>
      <c r="AS111" s="519"/>
      <c r="AT111" s="519"/>
      <c r="AU111" s="519"/>
      <c r="AV111" s="519"/>
      <c r="AW111" s="519"/>
      <c r="AX111" s="519"/>
      <c r="AY111" s="519"/>
      <c r="AZ111" s="519"/>
      <c r="BA111" s="519"/>
      <c r="BB111" s="519"/>
      <c r="BC111" s="519"/>
      <c r="BD111" s="519"/>
      <c r="BE111" s="519"/>
      <c r="BF111" s="519"/>
      <c r="BG111" s="519"/>
      <c r="BH111" s="522"/>
      <c r="BI111" s="522"/>
      <c r="BJ111" s="522"/>
      <c r="BK111" s="522"/>
      <c r="BL111" s="522"/>
      <c r="BM111" s="522"/>
      <c r="BN111" s="522"/>
      <c r="BO111" s="522"/>
      <c r="BP111" s="522"/>
      <c r="BQ111" s="522"/>
    </row>
    <row r="112" customFormat="false" ht="15" hidden="false" customHeight="false" outlineLevel="0" collapsed="false">
      <c r="A112" s="510"/>
      <c r="B112" s="517" t="s">
        <v>139</v>
      </c>
      <c r="C112" s="517"/>
      <c r="D112" s="517"/>
      <c r="E112" s="517"/>
      <c r="F112" s="517"/>
      <c r="G112" s="368"/>
      <c r="H112" s="478"/>
      <c r="I112" s="478"/>
      <c r="J112" s="478"/>
      <c r="K112" s="439"/>
      <c r="L112" s="449"/>
      <c r="M112" s="518"/>
      <c r="N112" s="519"/>
      <c r="O112" s="519"/>
      <c r="P112" s="519"/>
      <c r="Q112" s="519"/>
      <c r="R112" s="520"/>
      <c r="S112" s="518"/>
      <c r="T112" s="519"/>
      <c r="U112" s="519"/>
      <c r="V112" s="520"/>
      <c r="W112" s="521"/>
      <c r="X112" s="522"/>
      <c r="Y112" s="518"/>
      <c r="Z112" s="519"/>
      <c r="AA112" s="519"/>
      <c r="AB112" s="520"/>
      <c r="AC112" s="518"/>
      <c r="AD112" s="519"/>
      <c r="AE112" s="519"/>
      <c r="AF112" s="519"/>
      <c r="AG112" s="519"/>
      <c r="AH112" s="519"/>
      <c r="AI112" s="519"/>
      <c r="AJ112" s="519"/>
      <c r="AK112" s="519"/>
      <c r="AL112" s="519"/>
      <c r="AM112" s="519"/>
      <c r="AN112" s="519"/>
      <c r="AO112" s="519"/>
      <c r="AP112" s="519"/>
      <c r="AQ112" s="519"/>
      <c r="AR112" s="519"/>
      <c r="AS112" s="519"/>
      <c r="AT112" s="519"/>
      <c r="AU112" s="519"/>
      <c r="AV112" s="519"/>
      <c r="AW112" s="519"/>
      <c r="AX112" s="519"/>
      <c r="AY112" s="519"/>
      <c r="AZ112" s="519"/>
      <c r="BA112" s="519"/>
      <c r="BB112" s="519"/>
      <c r="BC112" s="519"/>
      <c r="BD112" s="519"/>
      <c r="BE112" s="519"/>
      <c r="BF112" s="519"/>
      <c r="BG112" s="519"/>
      <c r="BH112" s="522" t="n">
        <v>2</v>
      </c>
      <c r="BI112" s="522"/>
      <c r="BJ112" s="522"/>
      <c r="BK112" s="522"/>
      <c r="BL112" s="522"/>
      <c r="BM112" s="522"/>
      <c r="BN112" s="522"/>
      <c r="BO112" s="522"/>
      <c r="BP112" s="522"/>
      <c r="BQ112" s="522"/>
    </row>
    <row r="113" customFormat="false" ht="15" hidden="false" customHeight="false" outlineLevel="0" collapsed="false">
      <c r="A113" s="510"/>
      <c r="B113" s="517" t="s">
        <v>140</v>
      </c>
      <c r="C113" s="517"/>
      <c r="D113" s="517"/>
      <c r="E113" s="517"/>
      <c r="F113" s="517"/>
      <c r="G113" s="368"/>
      <c r="H113" s="478"/>
      <c r="I113" s="478"/>
      <c r="J113" s="478"/>
      <c r="K113" s="439"/>
      <c r="L113" s="449"/>
      <c r="M113" s="518"/>
      <c r="N113" s="519"/>
      <c r="O113" s="519"/>
      <c r="P113" s="519"/>
      <c r="Q113" s="519"/>
      <c r="R113" s="520"/>
      <c r="S113" s="518"/>
      <c r="T113" s="519"/>
      <c r="U113" s="519"/>
      <c r="V113" s="520"/>
      <c r="W113" s="521"/>
      <c r="X113" s="522"/>
      <c r="Y113" s="518"/>
      <c r="Z113" s="519"/>
      <c r="AA113" s="519"/>
      <c r="AB113" s="520"/>
      <c r="AC113" s="518"/>
      <c r="AD113" s="519"/>
      <c r="AE113" s="519"/>
      <c r="AF113" s="519"/>
      <c r="AG113" s="519"/>
      <c r="AH113" s="519"/>
      <c r="AI113" s="519"/>
      <c r="AJ113" s="519"/>
      <c r="AK113" s="519"/>
      <c r="AL113" s="519"/>
      <c r="AM113" s="519"/>
      <c r="AN113" s="519"/>
      <c r="AO113" s="519"/>
      <c r="AP113" s="519"/>
      <c r="AQ113" s="519"/>
      <c r="AR113" s="519"/>
      <c r="AS113" s="519"/>
      <c r="AT113" s="519"/>
      <c r="AU113" s="519"/>
      <c r="AV113" s="519"/>
      <c r="AW113" s="519"/>
      <c r="AX113" s="519"/>
      <c r="AY113" s="519"/>
      <c r="AZ113" s="519"/>
      <c r="BA113" s="519"/>
      <c r="BB113" s="519"/>
      <c r="BC113" s="519"/>
      <c r="BD113" s="519"/>
      <c r="BE113" s="519"/>
      <c r="BF113" s="519"/>
      <c r="BG113" s="519"/>
      <c r="BH113" s="522" t="n">
        <v>8</v>
      </c>
      <c r="BI113" s="522"/>
      <c r="BJ113" s="522"/>
      <c r="BK113" s="522"/>
      <c r="BL113" s="522"/>
      <c r="BM113" s="522"/>
      <c r="BN113" s="522"/>
      <c r="BO113" s="522"/>
      <c r="BP113" s="522"/>
      <c r="BQ113" s="522"/>
    </row>
    <row r="114" customFormat="false" ht="15" hidden="false" customHeight="false" outlineLevel="0" collapsed="false">
      <c r="A114" s="510"/>
      <c r="B114" s="517" t="s">
        <v>141</v>
      </c>
      <c r="C114" s="517"/>
      <c r="D114" s="517"/>
      <c r="E114" s="517"/>
      <c r="F114" s="517"/>
      <c r="G114" s="368"/>
      <c r="H114" s="478"/>
      <c r="I114" s="478"/>
      <c r="J114" s="478"/>
      <c r="K114" s="439"/>
      <c r="L114" s="449"/>
      <c r="M114" s="518"/>
      <c r="N114" s="519"/>
      <c r="O114" s="519"/>
      <c r="P114" s="519"/>
      <c r="Q114" s="519"/>
      <c r="R114" s="520"/>
      <c r="S114" s="518"/>
      <c r="T114" s="519"/>
      <c r="U114" s="519"/>
      <c r="V114" s="520"/>
      <c r="W114" s="521"/>
      <c r="X114" s="522"/>
      <c r="Y114" s="518"/>
      <c r="Z114" s="519"/>
      <c r="AA114" s="519"/>
      <c r="AB114" s="520"/>
      <c r="AC114" s="518"/>
      <c r="AD114" s="519"/>
      <c r="AE114" s="519"/>
      <c r="AF114" s="519"/>
      <c r="AG114" s="519"/>
      <c r="AH114" s="519"/>
      <c r="AI114" s="519"/>
      <c r="AJ114" s="519"/>
      <c r="AK114" s="519"/>
      <c r="AL114" s="519"/>
      <c r="AM114" s="519"/>
      <c r="AN114" s="519"/>
      <c r="AO114" s="519"/>
      <c r="AP114" s="519"/>
      <c r="AQ114" s="519"/>
      <c r="AR114" s="519"/>
      <c r="AS114" s="519"/>
      <c r="AT114" s="519"/>
      <c r="AU114" s="519"/>
      <c r="AV114" s="519"/>
      <c r="AW114" s="519"/>
      <c r="AX114" s="519"/>
      <c r="AY114" s="519"/>
      <c r="AZ114" s="519"/>
      <c r="BA114" s="519"/>
      <c r="BB114" s="519"/>
      <c r="BC114" s="519"/>
      <c r="BD114" s="519"/>
      <c r="BE114" s="519"/>
      <c r="BF114" s="519"/>
      <c r="BG114" s="519"/>
      <c r="BH114" s="522" t="n">
        <v>24</v>
      </c>
      <c r="BI114" s="522"/>
      <c r="BJ114" s="522"/>
      <c r="BK114" s="522"/>
      <c r="BL114" s="522"/>
      <c r="BM114" s="522"/>
      <c r="BN114" s="522"/>
      <c r="BO114" s="522"/>
      <c r="BP114" s="522"/>
      <c r="BQ114" s="522"/>
    </row>
    <row r="115" customFormat="false" ht="15" hidden="false" customHeight="false" outlineLevel="0" collapsed="false">
      <c r="A115" s="510"/>
      <c r="B115" s="517" t="s">
        <v>142</v>
      </c>
      <c r="C115" s="517"/>
      <c r="D115" s="517"/>
      <c r="E115" s="517"/>
      <c r="F115" s="517"/>
      <c r="G115" s="368"/>
      <c r="H115" s="478"/>
      <c r="I115" s="478"/>
      <c r="J115" s="478"/>
      <c r="K115" s="439"/>
      <c r="L115" s="449"/>
      <c r="M115" s="518"/>
      <c r="N115" s="519"/>
      <c r="O115" s="519"/>
      <c r="P115" s="519"/>
      <c r="Q115" s="519"/>
      <c r="R115" s="520"/>
      <c r="S115" s="518"/>
      <c r="T115" s="519"/>
      <c r="U115" s="519"/>
      <c r="V115" s="520"/>
      <c r="W115" s="521"/>
      <c r="X115" s="522"/>
      <c r="Y115" s="518"/>
      <c r="Z115" s="519"/>
      <c r="AA115" s="519"/>
      <c r="AB115" s="520"/>
      <c r="AC115" s="518"/>
      <c r="AD115" s="519"/>
      <c r="AE115" s="519"/>
      <c r="AF115" s="519"/>
      <c r="AG115" s="519"/>
      <c r="AH115" s="519"/>
      <c r="AI115" s="519"/>
      <c r="AJ115" s="519"/>
      <c r="AK115" s="519"/>
      <c r="AL115" s="519"/>
      <c r="AM115" s="519"/>
      <c r="AN115" s="519"/>
      <c r="AO115" s="519"/>
      <c r="AP115" s="519"/>
      <c r="AQ115" s="519"/>
      <c r="AR115" s="519"/>
      <c r="AS115" s="519"/>
      <c r="AT115" s="519"/>
      <c r="AU115" s="519"/>
      <c r="AV115" s="519"/>
      <c r="AW115" s="519"/>
      <c r="AX115" s="519"/>
      <c r="AY115" s="519"/>
      <c r="AZ115" s="519"/>
      <c r="BA115" s="519"/>
      <c r="BB115" s="519"/>
      <c r="BC115" s="519"/>
      <c r="BD115" s="519"/>
      <c r="BE115" s="519"/>
      <c r="BF115" s="519"/>
      <c r="BG115" s="519"/>
      <c r="BH115" s="522" t="n">
        <v>16</v>
      </c>
      <c r="BI115" s="522"/>
      <c r="BJ115" s="522"/>
      <c r="BK115" s="522"/>
      <c r="BL115" s="522"/>
      <c r="BM115" s="522"/>
      <c r="BN115" s="522"/>
      <c r="BO115" s="522"/>
      <c r="BP115" s="522"/>
      <c r="BQ115" s="522"/>
    </row>
    <row r="116" customFormat="false" ht="15" hidden="false" customHeight="false" outlineLevel="0" collapsed="false">
      <c r="A116" s="510"/>
      <c r="B116" s="517" t="s">
        <v>143</v>
      </c>
      <c r="C116" s="517"/>
      <c r="D116" s="517"/>
      <c r="E116" s="517"/>
      <c r="F116" s="517"/>
      <c r="G116" s="368"/>
      <c r="H116" s="478"/>
      <c r="I116" s="478"/>
      <c r="J116" s="478"/>
      <c r="K116" s="439"/>
      <c r="L116" s="449"/>
      <c r="M116" s="518"/>
      <c r="N116" s="519"/>
      <c r="O116" s="519"/>
      <c r="P116" s="519"/>
      <c r="Q116" s="519"/>
      <c r="R116" s="520"/>
      <c r="S116" s="518"/>
      <c r="T116" s="519"/>
      <c r="U116" s="519"/>
      <c r="V116" s="520"/>
      <c r="W116" s="521"/>
      <c r="X116" s="522"/>
      <c r="Y116" s="518"/>
      <c r="Z116" s="519"/>
      <c r="AA116" s="519"/>
      <c r="AB116" s="520"/>
      <c r="AC116" s="518"/>
      <c r="AD116" s="519"/>
      <c r="AE116" s="519"/>
      <c r="AF116" s="519"/>
      <c r="AG116" s="519"/>
      <c r="AH116" s="519"/>
      <c r="AI116" s="519"/>
      <c r="AJ116" s="519"/>
      <c r="AK116" s="519"/>
      <c r="AL116" s="519"/>
      <c r="AM116" s="519"/>
      <c r="AN116" s="519"/>
      <c r="AO116" s="519"/>
      <c r="AP116" s="519"/>
      <c r="AQ116" s="519"/>
      <c r="AR116" s="519"/>
      <c r="AS116" s="519"/>
      <c r="AT116" s="519"/>
      <c r="AU116" s="519"/>
      <c r="AV116" s="519"/>
      <c r="AW116" s="519"/>
      <c r="AX116" s="519"/>
      <c r="AY116" s="519"/>
      <c r="AZ116" s="519"/>
      <c r="BA116" s="519"/>
      <c r="BB116" s="519"/>
      <c r="BC116" s="519"/>
      <c r="BD116" s="519"/>
      <c r="BE116" s="519"/>
      <c r="BF116" s="519"/>
      <c r="BG116" s="519"/>
      <c r="BH116" s="522" t="n">
        <v>12</v>
      </c>
      <c r="BI116" s="522"/>
      <c r="BJ116" s="522"/>
      <c r="BK116" s="522"/>
      <c r="BL116" s="522"/>
      <c r="BM116" s="522"/>
      <c r="BN116" s="522"/>
      <c r="BO116" s="522"/>
      <c r="BP116" s="522"/>
      <c r="BQ116" s="522"/>
    </row>
    <row r="117" customFormat="false" ht="15" hidden="false" customHeight="false" outlineLevel="0" collapsed="false">
      <c r="A117" s="510"/>
      <c r="B117" s="517" t="s">
        <v>144</v>
      </c>
      <c r="C117" s="517"/>
      <c r="D117" s="517"/>
      <c r="E117" s="517"/>
      <c r="F117" s="517"/>
      <c r="G117" s="368"/>
      <c r="H117" s="478"/>
      <c r="I117" s="478"/>
      <c r="J117" s="478"/>
      <c r="K117" s="439"/>
      <c r="L117" s="449"/>
      <c r="M117" s="518"/>
      <c r="N117" s="519"/>
      <c r="O117" s="519"/>
      <c r="P117" s="519"/>
      <c r="Q117" s="519"/>
      <c r="R117" s="520"/>
      <c r="S117" s="518"/>
      <c r="T117" s="519"/>
      <c r="U117" s="519"/>
      <c r="V117" s="520"/>
      <c r="W117" s="521" t="n">
        <v>1</v>
      </c>
      <c r="X117" s="522"/>
      <c r="Y117" s="518"/>
      <c r="Z117" s="519"/>
      <c r="AA117" s="519"/>
      <c r="AB117" s="520"/>
      <c r="AC117" s="518"/>
      <c r="AD117" s="519"/>
      <c r="AE117" s="519"/>
      <c r="AF117" s="519"/>
      <c r="AG117" s="519"/>
      <c r="AH117" s="519"/>
      <c r="AI117" s="519"/>
      <c r="AJ117" s="519"/>
      <c r="AK117" s="519"/>
      <c r="AL117" s="519"/>
      <c r="AM117" s="519"/>
      <c r="AN117" s="519"/>
      <c r="AO117" s="519"/>
      <c r="AP117" s="519"/>
      <c r="AQ117" s="519"/>
      <c r="AR117" s="519"/>
      <c r="AS117" s="519"/>
      <c r="AT117" s="519"/>
      <c r="AU117" s="519"/>
      <c r="AV117" s="519"/>
      <c r="AW117" s="519"/>
      <c r="AX117" s="519"/>
      <c r="AY117" s="519"/>
      <c r="AZ117" s="519"/>
      <c r="BA117" s="519"/>
      <c r="BB117" s="519"/>
      <c r="BC117" s="519"/>
      <c r="BD117" s="519"/>
      <c r="BE117" s="519"/>
      <c r="BF117" s="519"/>
      <c r="BG117" s="519"/>
      <c r="BH117" s="522" t="n">
        <v>8</v>
      </c>
      <c r="BI117" s="522"/>
      <c r="BJ117" s="522"/>
      <c r="BK117" s="522"/>
      <c r="BL117" s="522"/>
      <c r="BM117" s="522"/>
      <c r="BN117" s="522"/>
      <c r="BO117" s="522"/>
      <c r="BP117" s="522"/>
      <c r="BQ117" s="522"/>
    </row>
    <row r="118" customFormat="false" ht="15" hidden="false" customHeight="false" outlineLevel="0" collapsed="false">
      <c r="A118" s="510"/>
      <c r="B118" s="517" t="s">
        <v>145</v>
      </c>
      <c r="C118" s="517"/>
      <c r="D118" s="517"/>
      <c r="E118" s="517"/>
      <c r="F118" s="517"/>
      <c r="G118" s="368"/>
      <c r="H118" s="478"/>
      <c r="I118" s="478"/>
      <c r="J118" s="478"/>
      <c r="K118" s="439"/>
      <c r="L118" s="449"/>
      <c r="M118" s="518"/>
      <c r="N118" s="519"/>
      <c r="O118" s="519"/>
      <c r="P118" s="519"/>
      <c r="Q118" s="519"/>
      <c r="R118" s="520"/>
      <c r="S118" s="518"/>
      <c r="T118" s="519"/>
      <c r="U118" s="519"/>
      <c r="V118" s="520"/>
      <c r="W118" s="521"/>
      <c r="X118" s="522"/>
      <c r="Y118" s="518"/>
      <c r="Z118" s="519"/>
      <c r="AA118" s="519"/>
      <c r="AB118" s="520"/>
      <c r="AC118" s="518"/>
      <c r="AD118" s="519"/>
      <c r="AE118" s="519"/>
      <c r="AF118" s="519"/>
      <c r="AG118" s="519"/>
      <c r="AH118" s="519"/>
      <c r="AI118" s="519"/>
      <c r="AJ118" s="519"/>
      <c r="AK118" s="519"/>
      <c r="AL118" s="519"/>
      <c r="AM118" s="519"/>
      <c r="AN118" s="519"/>
      <c r="AO118" s="519"/>
      <c r="AP118" s="519"/>
      <c r="AQ118" s="519"/>
      <c r="AR118" s="519"/>
      <c r="AS118" s="519"/>
      <c r="AT118" s="519"/>
      <c r="AU118" s="519"/>
      <c r="AV118" s="519"/>
      <c r="AW118" s="519"/>
      <c r="AX118" s="519"/>
      <c r="AY118" s="519"/>
      <c r="AZ118" s="519"/>
      <c r="BA118" s="519"/>
      <c r="BB118" s="519"/>
      <c r="BC118" s="519"/>
      <c r="BD118" s="519"/>
      <c r="BE118" s="519"/>
      <c r="BF118" s="519"/>
      <c r="BG118" s="519"/>
      <c r="BH118" s="522" t="n">
        <v>4</v>
      </c>
      <c r="BI118" s="522"/>
      <c r="BJ118" s="522"/>
      <c r="BK118" s="522"/>
      <c r="BL118" s="522"/>
      <c r="BM118" s="522"/>
      <c r="BN118" s="522"/>
      <c r="BO118" s="522"/>
      <c r="BP118" s="522"/>
      <c r="BQ118" s="522"/>
    </row>
    <row r="119" customFormat="false" ht="15" hidden="false" customHeight="false" outlineLevel="0" collapsed="false">
      <c r="A119" s="510"/>
      <c r="B119" s="517" t="s">
        <v>146</v>
      </c>
      <c r="C119" s="517"/>
      <c r="D119" s="517"/>
      <c r="E119" s="517"/>
      <c r="F119" s="517"/>
      <c r="G119" s="368"/>
      <c r="H119" s="478"/>
      <c r="I119" s="478"/>
      <c r="J119" s="478"/>
      <c r="K119" s="439"/>
      <c r="L119" s="449"/>
      <c r="M119" s="518"/>
      <c r="N119" s="519"/>
      <c r="O119" s="519"/>
      <c r="P119" s="519"/>
      <c r="Q119" s="519"/>
      <c r="R119" s="520"/>
      <c r="S119" s="518"/>
      <c r="T119" s="519"/>
      <c r="U119" s="519"/>
      <c r="V119" s="520"/>
      <c r="W119" s="521"/>
      <c r="X119" s="522"/>
      <c r="Y119" s="518"/>
      <c r="Z119" s="519"/>
      <c r="AA119" s="519"/>
      <c r="AB119" s="520"/>
      <c r="AC119" s="518"/>
      <c r="AD119" s="519"/>
      <c r="AE119" s="519" t="n">
        <v>2</v>
      </c>
      <c r="AF119" s="519"/>
      <c r="AG119" s="519"/>
      <c r="AH119" s="519"/>
      <c r="AI119" s="519"/>
      <c r="AJ119" s="519"/>
      <c r="AK119" s="519"/>
      <c r="AL119" s="519"/>
      <c r="AM119" s="519"/>
      <c r="AN119" s="519"/>
      <c r="AO119" s="519"/>
      <c r="AP119" s="519"/>
      <c r="AQ119" s="519"/>
      <c r="AR119" s="519"/>
      <c r="AS119" s="519"/>
      <c r="AT119" s="519"/>
      <c r="AU119" s="519"/>
      <c r="AV119" s="519"/>
      <c r="AW119" s="519"/>
      <c r="AX119" s="519"/>
      <c r="AY119" s="519"/>
      <c r="AZ119" s="519"/>
      <c r="BA119" s="519"/>
      <c r="BB119" s="519"/>
      <c r="BC119" s="519"/>
      <c r="BD119" s="519"/>
      <c r="BE119" s="519"/>
      <c r="BF119" s="519"/>
      <c r="BG119" s="519"/>
      <c r="BH119" s="522" t="n">
        <v>6</v>
      </c>
      <c r="BI119" s="522"/>
      <c r="BJ119" s="522"/>
      <c r="BK119" s="522"/>
      <c r="BL119" s="522"/>
      <c r="BM119" s="522"/>
      <c r="BN119" s="522"/>
      <c r="BO119" s="522"/>
      <c r="BP119" s="522"/>
      <c r="BQ119" s="522"/>
    </row>
    <row r="120" customFormat="false" ht="15" hidden="false" customHeight="false" outlineLevel="0" collapsed="false">
      <c r="A120" s="510"/>
      <c r="B120" s="517" t="s">
        <v>147</v>
      </c>
      <c r="C120" s="517"/>
      <c r="D120" s="517"/>
      <c r="E120" s="517"/>
      <c r="F120" s="517"/>
      <c r="G120" s="368"/>
      <c r="H120" s="478"/>
      <c r="I120" s="478"/>
      <c r="J120" s="478"/>
      <c r="K120" s="439"/>
      <c r="L120" s="449"/>
      <c r="M120" s="518"/>
      <c r="N120" s="519"/>
      <c r="O120" s="519"/>
      <c r="P120" s="519"/>
      <c r="Q120" s="519"/>
      <c r="R120" s="520"/>
      <c r="S120" s="518"/>
      <c r="T120" s="519"/>
      <c r="U120" s="519"/>
      <c r="V120" s="520"/>
      <c r="W120" s="521"/>
      <c r="X120" s="522"/>
      <c r="Y120" s="518"/>
      <c r="Z120" s="519"/>
      <c r="AA120" s="519"/>
      <c r="AB120" s="520"/>
      <c r="AC120" s="518"/>
      <c r="AD120" s="519"/>
      <c r="AE120" s="519"/>
      <c r="AF120" s="519"/>
      <c r="AG120" s="519"/>
      <c r="AH120" s="519"/>
      <c r="AI120" s="519"/>
      <c r="AJ120" s="519"/>
      <c r="AK120" s="519" t="n">
        <v>6</v>
      </c>
      <c r="AL120" s="519" t="n">
        <v>6</v>
      </c>
      <c r="AM120" s="519"/>
      <c r="AN120" s="519"/>
      <c r="AO120" s="519"/>
      <c r="AP120" s="519"/>
      <c r="AQ120" s="519"/>
      <c r="AR120" s="519"/>
      <c r="AS120" s="519"/>
      <c r="AT120" s="519"/>
      <c r="AU120" s="519" t="n">
        <v>6</v>
      </c>
      <c r="AV120" s="519" t="n">
        <v>6</v>
      </c>
      <c r="AW120" s="519"/>
      <c r="AX120" s="519"/>
      <c r="AY120" s="519"/>
      <c r="AZ120" s="519"/>
      <c r="BA120" s="519"/>
      <c r="BB120" s="519"/>
      <c r="BC120" s="519"/>
      <c r="BD120" s="519"/>
      <c r="BE120" s="519" t="n">
        <v>6</v>
      </c>
      <c r="BF120" s="519" t="n">
        <v>6</v>
      </c>
      <c r="BG120" s="519"/>
      <c r="BH120" s="522"/>
      <c r="BI120" s="522"/>
      <c r="BJ120" s="522"/>
      <c r="BK120" s="522"/>
      <c r="BL120" s="522"/>
      <c r="BM120" s="522"/>
      <c r="BN120" s="522"/>
      <c r="BO120" s="522"/>
      <c r="BP120" s="522"/>
      <c r="BQ120" s="522"/>
    </row>
    <row r="121" customFormat="false" ht="15" hidden="false" customHeight="false" outlineLevel="0" collapsed="false">
      <c r="A121" s="510"/>
      <c r="B121" s="517" t="s">
        <v>148</v>
      </c>
      <c r="C121" s="517"/>
      <c r="D121" s="517"/>
      <c r="E121" s="517"/>
      <c r="F121" s="517"/>
      <c r="G121" s="368"/>
      <c r="H121" s="478"/>
      <c r="I121" s="478"/>
      <c r="J121" s="478"/>
      <c r="K121" s="439"/>
      <c r="L121" s="449"/>
      <c r="M121" s="518"/>
      <c r="N121" s="519"/>
      <c r="O121" s="519"/>
      <c r="P121" s="519"/>
      <c r="Q121" s="519"/>
      <c r="R121" s="520"/>
      <c r="S121" s="518"/>
      <c r="T121" s="519"/>
      <c r="U121" s="519"/>
      <c r="V121" s="520"/>
      <c r="W121" s="521"/>
      <c r="X121" s="522"/>
      <c r="Y121" s="518"/>
      <c r="Z121" s="519"/>
      <c r="AA121" s="519"/>
      <c r="AB121" s="520"/>
      <c r="AC121" s="518" t="n">
        <v>6</v>
      </c>
      <c r="AD121" s="519"/>
      <c r="AE121" s="519"/>
      <c r="AF121" s="519"/>
      <c r="AG121" s="519"/>
      <c r="AH121" s="519"/>
      <c r="AI121" s="519"/>
      <c r="AJ121" s="519"/>
      <c r="AK121" s="519"/>
      <c r="AL121" s="519"/>
      <c r="AM121" s="519"/>
      <c r="AN121" s="519"/>
      <c r="AO121" s="519"/>
      <c r="AP121" s="519"/>
      <c r="AQ121" s="519"/>
      <c r="AR121" s="519"/>
      <c r="AS121" s="519"/>
      <c r="AT121" s="519"/>
      <c r="AU121" s="519"/>
      <c r="AV121" s="519"/>
      <c r="AW121" s="519"/>
      <c r="AX121" s="519"/>
      <c r="AY121" s="519"/>
      <c r="AZ121" s="519"/>
      <c r="BA121" s="519"/>
      <c r="BB121" s="519"/>
      <c r="BC121" s="519"/>
      <c r="BD121" s="519"/>
      <c r="BE121" s="519"/>
      <c r="BF121" s="519"/>
      <c r="BG121" s="519"/>
      <c r="BH121" s="522" t="n">
        <v>2</v>
      </c>
      <c r="BI121" s="522"/>
      <c r="BJ121" s="522"/>
      <c r="BK121" s="522"/>
      <c r="BL121" s="522"/>
      <c r="BM121" s="522"/>
      <c r="BN121" s="522"/>
      <c r="BO121" s="522"/>
      <c r="BP121" s="522"/>
      <c r="BQ121" s="522"/>
    </row>
    <row r="122" customFormat="false" ht="15" hidden="false" customHeight="false" outlineLevel="0" collapsed="false">
      <c r="A122" s="510"/>
      <c r="B122" s="517" t="s">
        <v>149</v>
      </c>
      <c r="C122" s="517"/>
      <c r="D122" s="517"/>
      <c r="E122" s="517"/>
      <c r="F122" s="517"/>
      <c r="G122" s="368"/>
      <c r="H122" s="478"/>
      <c r="I122" s="478"/>
      <c r="J122" s="478"/>
      <c r="K122" s="439"/>
      <c r="L122" s="449"/>
      <c r="M122" s="518"/>
      <c r="N122" s="519"/>
      <c r="O122" s="519"/>
      <c r="P122" s="519"/>
      <c r="Q122" s="519"/>
      <c r="R122" s="520"/>
      <c r="S122" s="518"/>
      <c r="T122" s="519"/>
      <c r="U122" s="519"/>
      <c r="V122" s="520"/>
      <c r="W122" s="521"/>
      <c r="X122" s="522" t="n">
        <v>250</v>
      </c>
      <c r="Y122" s="518"/>
      <c r="Z122" s="519"/>
      <c r="AA122" s="519"/>
      <c r="AB122" s="520"/>
      <c r="AC122" s="518"/>
      <c r="AD122" s="519" t="n">
        <v>15</v>
      </c>
      <c r="AE122" s="519"/>
      <c r="AF122" s="519"/>
      <c r="AG122" s="519"/>
      <c r="AH122" s="519"/>
      <c r="AI122" s="519"/>
      <c r="AJ122" s="519" t="n">
        <v>4</v>
      </c>
      <c r="AK122" s="519"/>
      <c r="AL122" s="519"/>
      <c r="AM122" s="519"/>
      <c r="AN122" s="519"/>
      <c r="AO122" s="519"/>
      <c r="AP122" s="519"/>
      <c r="AQ122" s="519"/>
      <c r="AR122" s="519"/>
      <c r="AS122" s="519"/>
      <c r="AT122" s="519" t="n">
        <v>4</v>
      </c>
      <c r="AU122" s="519"/>
      <c r="AV122" s="519"/>
      <c r="AW122" s="519"/>
      <c r="AX122" s="519"/>
      <c r="AY122" s="519"/>
      <c r="AZ122" s="519"/>
      <c r="BA122" s="519"/>
      <c r="BB122" s="519"/>
      <c r="BC122" s="519"/>
      <c r="BD122" s="519" t="n">
        <v>4</v>
      </c>
      <c r="BE122" s="519"/>
      <c r="BF122" s="519"/>
      <c r="BG122" s="519"/>
      <c r="BH122" s="522" t="n">
        <v>200</v>
      </c>
      <c r="BI122" s="522"/>
      <c r="BJ122" s="522"/>
      <c r="BK122" s="522"/>
      <c r="BL122" s="522"/>
      <c r="BM122" s="522"/>
      <c r="BN122" s="522"/>
      <c r="BO122" s="522"/>
      <c r="BP122" s="522"/>
      <c r="BQ122" s="522"/>
    </row>
    <row r="123" customFormat="false" ht="15" hidden="false" customHeight="false" outlineLevel="0" collapsed="false">
      <c r="A123" s="510"/>
      <c r="B123" s="517" t="s">
        <v>150</v>
      </c>
      <c r="C123" s="517"/>
      <c r="D123" s="517"/>
      <c r="E123" s="517"/>
      <c r="F123" s="517"/>
      <c r="G123" s="368"/>
      <c r="H123" s="478"/>
      <c r="I123" s="478"/>
      <c r="J123" s="478"/>
      <c r="K123" s="439"/>
      <c r="L123" s="449"/>
      <c r="M123" s="518"/>
      <c r="N123" s="519"/>
      <c r="O123" s="519"/>
      <c r="P123" s="519"/>
      <c r="Q123" s="519"/>
      <c r="R123" s="520"/>
      <c r="S123" s="518"/>
      <c r="T123" s="519"/>
      <c r="U123" s="519"/>
      <c r="V123" s="520"/>
      <c r="W123" s="521"/>
      <c r="X123" s="522"/>
      <c r="Y123" s="518"/>
      <c r="Z123" s="519"/>
      <c r="AA123" s="519" t="n">
        <v>16</v>
      </c>
      <c r="AB123" s="520"/>
      <c r="AC123" s="518"/>
      <c r="AD123" s="519"/>
      <c r="AE123" s="519"/>
      <c r="AF123" s="519"/>
      <c r="AG123" s="519"/>
      <c r="AH123" s="519"/>
      <c r="AI123" s="519"/>
      <c r="AJ123" s="519"/>
      <c r="AK123" s="519"/>
      <c r="AL123" s="519"/>
      <c r="AM123" s="519"/>
      <c r="AN123" s="519"/>
      <c r="AO123" s="519"/>
      <c r="AP123" s="519"/>
      <c r="AQ123" s="519"/>
      <c r="AR123" s="519"/>
      <c r="AS123" s="519"/>
      <c r="AT123" s="519"/>
      <c r="AU123" s="519"/>
      <c r="AV123" s="519"/>
      <c r="AW123" s="519"/>
      <c r="AX123" s="519"/>
      <c r="AY123" s="519"/>
      <c r="AZ123" s="519"/>
      <c r="BA123" s="519"/>
      <c r="BB123" s="519"/>
      <c r="BC123" s="519"/>
      <c r="BD123" s="519"/>
      <c r="BE123" s="519"/>
      <c r="BF123" s="519"/>
      <c r="BG123" s="519"/>
      <c r="BH123" s="522"/>
      <c r="BI123" s="522"/>
      <c r="BJ123" s="522"/>
      <c r="BK123" s="522"/>
      <c r="BL123" s="522"/>
      <c r="BM123" s="522"/>
      <c r="BN123" s="522"/>
      <c r="BO123" s="522"/>
      <c r="BP123" s="522"/>
      <c r="BQ123" s="522"/>
    </row>
    <row r="124" customFormat="false" ht="15" hidden="false" customHeight="false" outlineLevel="0" collapsed="false">
      <c r="A124" s="510"/>
      <c r="B124" s="517" t="s">
        <v>151</v>
      </c>
      <c r="C124" s="517"/>
      <c r="D124" s="517"/>
      <c r="E124" s="517"/>
      <c r="F124" s="517"/>
      <c r="G124" s="368"/>
      <c r="H124" s="478"/>
      <c r="I124" s="478"/>
      <c r="J124" s="478"/>
      <c r="K124" s="439"/>
      <c r="L124" s="449"/>
      <c r="M124" s="518"/>
      <c r="N124" s="519"/>
      <c r="O124" s="519"/>
      <c r="P124" s="519"/>
      <c r="Q124" s="519"/>
      <c r="R124" s="520"/>
      <c r="S124" s="518"/>
      <c r="T124" s="519"/>
      <c r="U124" s="519"/>
      <c r="V124" s="520"/>
      <c r="W124" s="521"/>
      <c r="X124" s="522"/>
      <c r="Y124" s="518"/>
      <c r="Z124" s="519"/>
      <c r="AA124" s="519"/>
      <c r="AB124" s="520"/>
      <c r="AC124" s="518"/>
      <c r="AD124" s="519"/>
      <c r="AE124" s="519"/>
      <c r="AF124" s="519" t="n">
        <v>1</v>
      </c>
      <c r="AG124" s="519" t="n">
        <v>1</v>
      </c>
      <c r="AH124" s="519"/>
      <c r="AI124" s="519"/>
      <c r="AJ124" s="519"/>
      <c r="AK124" s="519"/>
      <c r="AL124" s="519"/>
      <c r="AM124" s="519"/>
      <c r="AN124" s="519"/>
      <c r="AO124" s="519"/>
      <c r="AP124" s="519" t="n">
        <v>1</v>
      </c>
      <c r="AQ124" s="519" t="n">
        <v>1</v>
      </c>
      <c r="AR124" s="519"/>
      <c r="AS124" s="519"/>
      <c r="AT124" s="519"/>
      <c r="AU124" s="519"/>
      <c r="AV124" s="519"/>
      <c r="AW124" s="519"/>
      <c r="AX124" s="519"/>
      <c r="AY124" s="519"/>
      <c r="AZ124" s="519" t="n">
        <v>1</v>
      </c>
      <c r="BA124" s="519" t="n">
        <v>1</v>
      </c>
      <c r="BB124" s="519"/>
      <c r="BC124" s="519"/>
      <c r="BD124" s="519"/>
      <c r="BE124" s="519"/>
      <c r="BF124" s="519"/>
      <c r="BG124" s="519"/>
      <c r="BH124" s="522"/>
      <c r="BI124" s="522"/>
      <c r="BJ124" s="522"/>
      <c r="BK124" s="522"/>
      <c r="BL124" s="522"/>
      <c r="BM124" s="522"/>
      <c r="BN124" s="522"/>
      <c r="BO124" s="522"/>
      <c r="BP124" s="522"/>
      <c r="BQ124" s="522"/>
    </row>
    <row r="125" customFormat="false" ht="15" hidden="false" customHeight="false" outlineLevel="0" collapsed="false">
      <c r="A125" s="510"/>
      <c r="B125" s="517" t="s">
        <v>152</v>
      </c>
      <c r="C125" s="517"/>
      <c r="D125" s="517"/>
      <c r="E125" s="517"/>
      <c r="F125" s="517"/>
      <c r="G125" s="368"/>
      <c r="H125" s="478"/>
      <c r="I125" s="478"/>
      <c r="J125" s="478"/>
      <c r="K125" s="439"/>
      <c r="L125" s="449"/>
      <c r="M125" s="518"/>
      <c r="N125" s="519"/>
      <c r="O125" s="519"/>
      <c r="P125" s="519"/>
      <c r="Q125" s="519"/>
      <c r="R125" s="520"/>
      <c r="S125" s="518"/>
      <c r="T125" s="519"/>
      <c r="U125" s="519"/>
      <c r="V125" s="520"/>
      <c r="W125" s="521"/>
      <c r="X125" s="522"/>
      <c r="Y125" s="518"/>
      <c r="Z125" s="519"/>
      <c r="AA125" s="519"/>
      <c r="AB125" s="520"/>
      <c r="AC125" s="518"/>
      <c r="AD125" s="519" t="n">
        <v>2</v>
      </c>
      <c r="AE125" s="519"/>
      <c r="AF125" s="519"/>
      <c r="AG125" s="519"/>
      <c r="AH125" s="519"/>
      <c r="AI125" s="519"/>
      <c r="AJ125" s="519"/>
      <c r="AK125" s="519"/>
      <c r="AL125" s="519"/>
      <c r="AM125" s="519"/>
      <c r="AN125" s="519"/>
      <c r="AO125" s="519"/>
      <c r="AP125" s="519"/>
      <c r="AQ125" s="519"/>
      <c r="AR125" s="519"/>
      <c r="AS125" s="519"/>
      <c r="AT125" s="519"/>
      <c r="AU125" s="519"/>
      <c r="AV125" s="519"/>
      <c r="AW125" s="519"/>
      <c r="AX125" s="519"/>
      <c r="AY125" s="519"/>
      <c r="AZ125" s="519"/>
      <c r="BA125" s="519"/>
      <c r="BB125" s="519"/>
      <c r="BC125" s="519"/>
      <c r="BD125" s="519"/>
      <c r="BE125" s="519"/>
      <c r="BF125" s="519"/>
      <c r="BG125" s="519"/>
      <c r="BH125" s="522" t="n">
        <v>20</v>
      </c>
      <c r="BI125" s="522"/>
      <c r="BJ125" s="522"/>
      <c r="BK125" s="522"/>
      <c r="BL125" s="522"/>
      <c r="BM125" s="522"/>
      <c r="BN125" s="522"/>
      <c r="BO125" s="522"/>
      <c r="BP125" s="522"/>
      <c r="BQ125" s="522"/>
    </row>
    <row r="126" customFormat="false" ht="15" hidden="false" customHeight="false" outlineLevel="0" collapsed="false">
      <c r="A126" s="510"/>
      <c r="B126" s="517" t="s">
        <v>153</v>
      </c>
      <c r="C126" s="517"/>
      <c r="D126" s="517"/>
      <c r="E126" s="517"/>
      <c r="F126" s="517"/>
      <c r="G126" s="368"/>
      <c r="H126" s="478"/>
      <c r="I126" s="478"/>
      <c r="J126" s="478"/>
      <c r="K126" s="439"/>
      <c r="L126" s="449"/>
      <c r="M126" s="518"/>
      <c r="N126" s="519"/>
      <c r="O126" s="519"/>
      <c r="P126" s="519"/>
      <c r="Q126" s="519"/>
      <c r="R126" s="520"/>
      <c r="S126" s="518"/>
      <c r="T126" s="519"/>
      <c r="U126" s="519"/>
      <c r="V126" s="520"/>
      <c r="W126" s="521"/>
      <c r="X126" s="522"/>
      <c r="Y126" s="518"/>
      <c r="Z126" s="519"/>
      <c r="AA126" s="519"/>
      <c r="AB126" s="520"/>
      <c r="AC126" s="518"/>
      <c r="AD126" s="519"/>
      <c r="AE126" s="519"/>
      <c r="AF126" s="519"/>
      <c r="AG126" s="519"/>
      <c r="AH126" s="519" t="n">
        <v>1</v>
      </c>
      <c r="AI126" s="519"/>
      <c r="AJ126" s="519"/>
      <c r="AK126" s="519"/>
      <c r="AL126" s="519"/>
      <c r="AM126" s="519" t="n">
        <v>1</v>
      </c>
      <c r="AN126" s="519"/>
      <c r="AO126" s="519"/>
      <c r="AP126" s="519"/>
      <c r="AQ126" s="519"/>
      <c r="AR126" s="519" t="n">
        <v>1</v>
      </c>
      <c r="AS126" s="519"/>
      <c r="AT126" s="519"/>
      <c r="AU126" s="519"/>
      <c r="AV126" s="519"/>
      <c r="AW126" s="519" t="n">
        <v>1</v>
      </c>
      <c r="AX126" s="519"/>
      <c r="AY126" s="519"/>
      <c r="AZ126" s="519"/>
      <c r="BA126" s="519"/>
      <c r="BB126" s="519" t="n">
        <v>1</v>
      </c>
      <c r="BC126" s="519"/>
      <c r="BD126" s="519"/>
      <c r="BE126" s="519"/>
      <c r="BF126" s="519"/>
      <c r="BG126" s="519" t="n">
        <v>1</v>
      </c>
      <c r="BH126" s="522"/>
      <c r="BI126" s="522"/>
      <c r="BJ126" s="522"/>
      <c r="BK126" s="522"/>
      <c r="BL126" s="522"/>
      <c r="BM126" s="522"/>
      <c r="BN126" s="522"/>
      <c r="BO126" s="522"/>
      <c r="BP126" s="522"/>
      <c r="BQ126" s="522"/>
    </row>
    <row r="127" customFormat="false" ht="15" hidden="false" customHeight="false" outlineLevel="0" collapsed="false">
      <c r="A127" s="510"/>
      <c r="B127" s="517" t="s">
        <v>154</v>
      </c>
      <c r="C127" s="517"/>
      <c r="D127" s="517"/>
      <c r="E127" s="517"/>
      <c r="F127" s="517"/>
      <c r="G127" s="368"/>
      <c r="H127" s="478"/>
      <c r="I127" s="478"/>
      <c r="J127" s="478"/>
      <c r="K127" s="439"/>
      <c r="L127" s="449"/>
      <c r="M127" s="518"/>
      <c r="N127" s="519"/>
      <c r="O127" s="519"/>
      <c r="P127" s="519"/>
      <c r="Q127" s="519"/>
      <c r="R127" s="520"/>
      <c r="S127" s="518"/>
      <c r="T127" s="519"/>
      <c r="U127" s="519"/>
      <c r="V127" s="520"/>
      <c r="W127" s="521"/>
      <c r="X127" s="522"/>
      <c r="Y127" s="518"/>
      <c r="Z127" s="519"/>
      <c r="AA127" s="519"/>
      <c r="AB127" s="520"/>
      <c r="AC127" s="518" t="n">
        <v>6</v>
      </c>
      <c r="AD127" s="519"/>
      <c r="AE127" s="519"/>
      <c r="AF127" s="519"/>
      <c r="AG127" s="519"/>
      <c r="AH127" s="519"/>
      <c r="AI127" s="519"/>
      <c r="AJ127" s="519"/>
      <c r="AK127" s="519"/>
      <c r="AL127" s="519"/>
      <c r="AM127" s="519"/>
      <c r="AN127" s="519"/>
      <c r="AO127" s="519"/>
      <c r="AP127" s="519"/>
      <c r="AQ127" s="519"/>
      <c r="AR127" s="519"/>
      <c r="AS127" s="519"/>
      <c r="AT127" s="519"/>
      <c r="AU127" s="519"/>
      <c r="AV127" s="519"/>
      <c r="AW127" s="519"/>
      <c r="AX127" s="519"/>
      <c r="AY127" s="519"/>
      <c r="AZ127" s="519"/>
      <c r="BA127" s="519"/>
      <c r="BB127" s="519"/>
      <c r="BC127" s="519"/>
      <c r="BD127" s="519"/>
      <c r="BE127" s="519"/>
      <c r="BF127" s="519"/>
      <c r="BG127" s="519"/>
      <c r="BH127" s="522"/>
      <c r="BI127" s="522"/>
      <c r="BJ127" s="522"/>
      <c r="BK127" s="522"/>
      <c r="BL127" s="522"/>
      <c r="BM127" s="522"/>
      <c r="BN127" s="522"/>
      <c r="BO127" s="522"/>
      <c r="BP127" s="522"/>
      <c r="BQ127" s="522"/>
    </row>
    <row r="128" customFormat="false" ht="15" hidden="false" customHeight="false" outlineLevel="0" collapsed="false">
      <c r="A128" s="510"/>
      <c r="B128" s="517" t="s">
        <v>155</v>
      </c>
      <c r="C128" s="517"/>
      <c r="D128" s="517"/>
      <c r="E128" s="517"/>
      <c r="F128" s="517"/>
      <c r="G128" s="368"/>
      <c r="H128" s="478"/>
      <c r="I128" s="478"/>
      <c r="J128" s="478"/>
      <c r="K128" s="439"/>
      <c r="L128" s="449"/>
      <c r="M128" s="518"/>
      <c r="N128" s="519"/>
      <c r="O128" s="519"/>
      <c r="P128" s="519"/>
      <c r="Q128" s="519"/>
      <c r="R128" s="520"/>
      <c r="S128" s="518"/>
      <c r="T128" s="519"/>
      <c r="U128" s="519"/>
      <c r="V128" s="520"/>
      <c r="W128" s="521"/>
      <c r="X128" s="522"/>
      <c r="Y128" s="518"/>
      <c r="Z128" s="519"/>
      <c r="AA128" s="519"/>
      <c r="AB128" s="520"/>
      <c r="AC128" s="518"/>
      <c r="AD128" s="519"/>
      <c r="AE128" s="519"/>
      <c r="AF128" s="519"/>
      <c r="AG128" s="519"/>
      <c r="AH128" s="519"/>
      <c r="AI128" s="519"/>
      <c r="AJ128" s="519"/>
      <c r="AK128" s="519"/>
      <c r="AL128" s="519"/>
      <c r="AM128" s="519"/>
      <c r="AN128" s="519"/>
      <c r="AO128" s="519"/>
      <c r="AP128" s="519"/>
      <c r="AQ128" s="519"/>
      <c r="AR128" s="519"/>
      <c r="AS128" s="519"/>
      <c r="AT128" s="519"/>
      <c r="AU128" s="519"/>
      <c r="AV128" s="519"/>
      <c r="AW128" s="519"/>
      <c r="AX128" s="519"/>
      <c r="AY128" s="519"/>
      <c r="AZ128" s="519"/>
      <c r="BA128" s="519"/>
      <c r="BB128" s="519"/>
      <c r="BC128" s="519"/>
      <c r="BD128" s="519"/>
      <c r="BE128" s="519"/>
      <c r="BF128" s="519"/>
      <c r="BG128" s="519"/>
      <c r="BH128" s="522" t="n">
        <v>4</v>
      </c>
      <c r="BI128" s="522"/>
      <c r="BJ128" s="522"/>
      <c r="BK128" s="522"/>
      <c r="BL128" s="522"/>
      <c r="BM128" s="522"/>
      <c r="BN128" s="522"/>
      <c r="BO128" s="522"/>
      <c r="BP128" s="522"/>
      <c r="BQ128" s="522"/>
    </row>
    <row r="129" customFormat="false" ht="15" hidden="false" customHeight="false" outlineLevel="0" collapsed="false">
      <c r="A129" s="510"/>
      <c r="B129" s="517" t="s">
        <v>225</v>
      </c>
      <c r="C129" s="517"/>
      <c r="D129" s="517"/>
      <c r="E129" s="517"/>
      <c r="F129" s="517"/>
      <c r="G129" s="368"/>
      <c r="H129" s="478"/>
      <c r="I129" s="478"/>
      <c r="J129" s="478"/>
      <c r="K129" s="439"/>
      <c r="L129" s="449"/>
      <c r="M129" s="518"/>
      <c r="N129" s="519"/>
      <c r="O129" s="519"/>
      <c r="P129" s="519"/>
      <c r="Q129" s="519"/>
      <c r="R129" s="520"/>
      <c r="S129" s="518"/>
      <c r="T129" s="519"/>
      <c r="U129" s="519"/>
      <c r="V129" s="520"/>
      <c r="W129" s="521"/>
      <c r="X129" s="522"/>
      <c r="Y129" s="518"/>
      <c r="Z129" s="519"/>
      <c r="AA129" s="519"/>
      <c r="AB129" s="520"/>
      <c r="AC129" s="518"/>
      <c r="AD129" s="519" t="n">
        <v>2</v>
      </c>
      <c r="AE129" s="519"/>
      <c r="AF129" s="519"/>
      <c r="AG129" s="519"/>
      <c r="AH129" s="519"/>
      <c r="AI129" s="519"/>
      <c r="AJ129" s="519"/>
      <c r="AK129" s="519"/>
      <c r="AL129" s="519"/>
      <c r="AM129" s="519"/>
      <c r="AN129" s="519"/>
      <c r="AO129" s="519"/>
      <c r="AP129" s="519"/>
      <c r="AQ129" s="519"/>
      <c r="AR129" s="519"/>
      <c r="AS129" s="519"/>
      <c r="AT129" s="519"/>
      <c r="AU129" s="519"/>
      <c r="AV129" s="519"/>
      <c r="AW129" s="519"/>
      <c r="AX129" s="519"/>
      <c r="AY129" s="519"/>
      <c r="AZ129" s="519"/>
      <c r="BA129" s="519"/>
      <c r="BB129" s="519"/>
      <c r="BC129" s="519"/>
      <c r="BD129" s="519"/>
      <c r="BE129" s="519"/>
      <c r="BF129" s="519"/>
      <c r="BG129" s="519"/>
      <c r="BH129" s="522" t="n">
        <v>8</v>
      </c>
      <c r="BI129" s="522"/>
      <c r="BJ129" s="522"/>
      <c r="BK129" s="522"/>
      <c r="BL129" s="522"/>
      <c r="BM129" s="522"/>
      <c r="BN129" s="522"/>
      <c r="BO129" s="522"/>
      <c r="BP129" s="522"/>
      <c r="BQ129" s="522"/>
    </row>
    <row r="130" customFormat="false" ht="15" hidden="false" customHeight="false" outlineLevel="0" collapsed="false">
      <c r="A130" s="510"/>
      <c r="B130" s="517" t="s">
        <v>157</v>
      </c>
      <c r="C130" s="517"/>
      <c r="D130" s="517"/>
      <c r="E130" s="517"/>
      <c r="F130" s="517"/>
      <c r="G130" s="368"/>
      <c r="H130" s="478"/>
      <c r="I130" s="478"/>
      <c r="J130" s="478"/>
      <c r="K130" s="439"/>
      <c r="L130" s="449"/>
      <c r="M130" s="518"/>
      <c r="N130" s="519"/>
      <c r="O130" s="519"/>
      <c r="P130" s="519" t="n">
        <v>20</v>
      </c>
      <c r="Q130" s="519" t="n">
        <v>20</v>
      </c>
      <c r="R130" s="520" t="n">
        <v>20</v>
      </c>
      <c r="S130" s="518"/>
      <c r="T130" s="519"/>
      <c r="U130" s="519"/>
      <c r="V130" s="520"/>
      <c r="W130" s="521"/>
      <c r="X130" s="522"/>
      <c r="Y130" s="518"/>
      <c r="Z130" s="519"/>
      <c r="AA130" s="519"/>
      <c r="AB130" s="520"/>
      <c r="AC130" s="518"/>
      <c r="AD130" s="519"/>
      <c r="AE130" s="519"/>
      <c r="AF130" s="519"/>
      <c r="AG130" s="519"/>
      <c r="AH130" s="519"/>
      <c r="AI130" s="519"/>
      <c r="AJ130" s="519"/>
      <c r="AK130" s="519"/>
      <c r="AL130" s="519"/>
      <c r="AM130" s="519"/>
      <c r="AN130" s="519"/>
      <c r="AO130" s="519"/>
      <c r="AP130" s="519"/>
      <c r="AQ130" s="519"/>
      <c r="AR130" s="519"/>
      <c r="AS130" s="519"/>
      <c r="AT130" s="519"/>
      <c r="AU130" s="519"/>
      <c r="AV130" s="519"/>
      <c r="AW130" s="519"/>
      <c r="AX130" s="519"/>
      <c r="AY130" s="519"/>
      <c r="AZ130" s="519"/>
      <c r="BA130" s="519"/>
      <c r="BB130" s="519"/>
      <c r="BC130" s="519"/>
      <c r="BD130" s="519"/>
      <c r="BE130" s="519"/>
      <c r="BF130" s="519"/>
      <c r="BG130" s="519"/>
      <c r="BH130" s="522"/>
      <c r="BI130" s="522"/>
      <c r="BJ130" s="522"/>
      <c r="BK130" s="522"/>
      <c r="BL130" s="522"/>
      <c r="BM130" s="522"/>
      <c r="BN130" s="522"/>
      <c r="BO130" s="522"/>
      <c r="BP130" s="522"/>
      <c r="BQ130" s="522"/>
    </row>
    <row r="131" customFormat="false" ht="15" hidden="false" customHeight="false" outlineLevel="0" collapsed="false">
      <c r="A131" s="510"/>
      <c r="B131" s="517" t="s">
        <v>158</v>
      </c>
      <c r="C131" s="517"/>
      <c r="D131" s="517"/>
      <c r="E131" s="517"/>
      <c r="F131" s="517"/>
      <c r="G131" s="368"/>
      <c r="H131" s="478"/>
      <c r="I131" s="478"/>
      <c r="J131" s="478"/>
      <c r="K131" s="439"/>
      <c r="L131" s="449"/>
      <c r="M131" s="518" t="n">
        <v>15</v>
      </c>
      <c r="N131" s="519"/>
      <c r="O131" s="519"/>
      <c r="P131" s="519"/>
      <c r="Q131" s="519"/>
      <c r="R131" s="520"/>
      <c r="S131" s="518"/>
      <c r="T131" s="519"/>
      <c r="U131" s="519"/>
      <c r="V131" s="520"/>
      <c r="W131" s="521"/>
      <c r="X131" s="522"/>
      <c r="Y131" s="518" t="n">
        <v>60</v>
      </c>
      <c r="Z131" s="519" t="n">
        <v>10</v>
      </c>
      <c r="AA131" s="519"/>
      <c r="AB131" s="520"/>
      <c r="AC131" s="518"/>
      <c r="AD131" s="519" t="n">
        <v>6</v>
      </c>
      <c r="AE131" s="519"/>
      <c r="AF131" s="519"/>
      <c r="AG131" s="519"/>
      <c r="AH131" s="519"/>
      <c r="AI131" s="519"/>
      <c r="AJ131" s="519" t="n">
        <v>6</v>
      </c>
      <c r="AK131" s="519"/>
      <c r="AL131" s="519"/>
      <c r="AM131" s="519"/>
      <c r="AN131" s="519"/>
      <c r="AO131" s="519"/>
      <c r="AP131" s="519"/>
      <c r="AQ131" s="519"/>
      <c r="AR131" s="519"/>
      <c r="AS131" s="519"/>
      <c r="AT131" s="519" t="n">
        <v>6</v>
      </c>
      <c r="AU131" s="519"/>
      <c r="AV131" s="519"/>
      <c r="AW131" s="519"/>
      <c r="AX131" s="519"/>
      <c r="AY131" s="519"/>
      <c r="AZ131" s="519"/>
      <c r="BA131" s="519"/>
      <c r="BB131" s="519"/>
      <c r="BC131" s="519"/>
      <c r="BD131" s="519" t="n">
        <v>6</v>
      </c>
      <c r="BE131" s="519"/>
      <c r="BF131" s="519"/>
      <c r="BG131" s="519"/>
      <c r="BH131" s="522" t="n">
        <v>100</v>
      </c>
      <c r="BI131" s="522"/>
      <c r="BJ131" s="522"/>
      <c r="BK131" s="522"/>
      <c r="BL131" s="522"/>
      <c r="BM131" s="522"/>
      <c r="BN131" s="522"/>
      <c r="BO131" s="522"/>
      <c r="BP131" s="522"/>
      <c r="BQ131" s="522"/>
    </row>
    <row r="132" customFormat="false" ht="15" hidden="false" customHeight="false" outlineLevel="0" collapsed="false">
      <c r="A132" s="510"/>
      <c r="B132" s="517" t="s">
        <v>159</v>
      </c>
      <c r="C132" s="517"/>
      <c r="D132" s="517"/>
      <c r="E132" s="517"/>
      <c r="F132" s="517"/>
      <c r="G132" s="368"/>
      <c r="H132" s="478"/>
      <c r="I132" s="478"/>
      <c r="J132" s="478"/>
      <c r="K132" s="439"/>
      <c r="L132" s="449"/>
      <c r="M132" s="518"/>
      <c r="N132" s="519"/>
      <c r="O132" s="519"/>
      <c r="P132" s="519"/>
      <c r="Q132" s="519"/>
      <c r="R132" s="520"/>
      <c r="S132" s="518"/>
      <c r="T132" s="519"/>
      <c r="U132" s="519"/>
      <c r="V132" s="520"/>
      <c r="W132" s="521"/>
      <c r="X132" s="522"/>
      <c r="Y132" s="518"/>
      <c r="Z132" s="519"/>
      <c r="AA132" s="519"/>
      <c r="AB132" s="520"/>
      <c r="AC132" s="518"/>
      <c r="AD132" s="519"/>
      <c r="AE132" s="519"/>
      <c r="AF132" s="519"/>
      <c r="AG132" s="519"/>
      <c r="AH132" s="519"/>
      <c r="AI132" s="519"/>
      <c r="AJ132" s="519"/>
      <c r="AK132" s="519"/>
      <c r="AL132" s="519"/>
      <c r="AM132" s="519"/>
      <c r="AN132" s="519"/>
      <c r="AO132" s="519"/>
      <c r="AP132" s="519"/>
      <c r="AQ132" s="519"/>
      <c r="AR132" s="519"/>
      <c r="AS132" s="519"/>
      <c r="AT132" s="519"/>
      <c r="AU132" s="519"/>
      <c r="AV132" s="519"/>
      <c r="AW132" s="519"/>
      <c r="AX132" s="519"/>
      <c r="AY132" s="519"/>
      <c r="AZ132" s="519"/>
      <c r="BA132" s="519"/>
      <c r="BB132" s="519"/>
      <c r="BC132" s="519"/>
      <c r="BD132" s="519"/>
      <c r="BE132" s="519"/>
      <c r="BF132" s="519"/>
      <c r="BG132" s="519"/>
      <c r="BH132" s="522" t="n">
        <v>16</v>
      </c>
      <c r="BI132" s="522"/>
      <c r="BJ132" s="522"/>
      <c r="BK132" s="522"/>
      <c r="BL132" s="522"/>
      <c r="BM132" s="522"/>
      <c r="BN132" s="522"/>
      <c r="BO132" s="522"/>
      <c r="BP132" s="522"/>
      <c r="BQ132" s="522"/>
    </row>
    <row r="133" customFormat="false" ht="15" hidden="false" customHeight="false" outlineLevel="0" collapsed="false">
      <c r="A133" s="510"/>
      <c r="B133" s="517" t="s">
        <v>160</v>
      </c>
      <c r="C133" s="517"/>
      <c r="D133" s="517"/>
      <c r="E133" s="517"/>
      <c r="F133" s="517"/>
      <c r="G133" s="368"/>
      <c r="H133" s="478"/>
      <c r="I133" s="478"/>
      <c r="J133" s="478"/>
      <c r="K133" s="439"/>
      <c r="L133" s="449"/>
      <c r="M133" s="518"/>
      <c r="N133" s="519"/>
      <c r="O133" s="519"/>
      <c r="P133" s="519"/>
      <c r="Q133" s="519"/>
      <c r="R133" s="520"/>
      <c r="S133" s="518"/>
      <c r="T133" s="519"/>
      <c r="U133" s="519"/>
      <c r="V133" s="520"/>
      <c r="W133" s="521"/>
      <c r="X133" s="522"/>
      <c r="Y133" s="518"/>
      <c r="Z133" s="519"/>
      <c r="AA133" s="519"/>
      <c r="AB133" s="520"/>
      <c r="AC133" s="518"/>
      <c r="AD133" s="519" t="n">
        <v>1</v>
      </c>
      <c r="AE133" s="519"/>
      <c r="AF133" s="519"/>
      <c r="AG133" s="519"/>
      <c r="AH133" s="519"/>
      <c r="AI133" s="519"/>
      <c r="AJ133" s="519"/>
      <c r="AK133" s="519"/>
      <c r="AL133" s="519"/>
      <c r="AM133" s="519"/>
      <c r="AN133" s="519"/>
      <c r="AO133" s="519"/>
      <c r="AP133" s="519"/>
      <c r="AQ133" s="519"/>
      <c r="AR133" s="519"/>
      <c r="AS133" s="519"/>
      <c r="AT133" s="519"/>
      <c r="AU133" s="519"/>
      <c r="AV133" s="519"/>
      <c r="AW133" s="519"/>
      <c r="AX133" s="519"/>
      <c r="AY133" s="519"/>
      <c r="AZ133" s="519"/>
      <c r="BA133" s="519"/>
      <c r="BB133" s="519"/>
      <c r="BC133" s="519"/>
      <c r="BD133" s="519"/>
      <c r="BE133" s="519"/>
      <c r="BF133" s="519"/>
      <c r="BG133" s="519"/>
      <c r="BH133" s="522" t="n">
        <v>8</v>
      </c>
      <c r="BI133" s="522"/>
      <c r="BJ133" s="522"/>
      <c r="BK133" s="522"/>
      <c r="BL133" s="522"/>
      <c r="BM133" s="522"/>
      <c r="BN133" s="522"/>
      <c r="BO133" s="522"/>
      <c r="BP133" s="522"/>
      <c r="BQ133" s="522"/>
    </row>
    <row r="134" customFormat="false" ht="15" hidden="false" customHeight="false" outlineLevel="0" collapsed="false">
      <c r="A134" s="510"/>
      <c r="B134" s="517" t="s">
        <v>161</v>
      </c>
      <c r="C134" s="517"/>
      <c r="D134" s="517"/>
      <c r="E134" s="517"/>
      <c r="F134" s="517"/>
      <c r="G134" s="368"/>
      <c r="H134" s="478"/>
      <c r="I134" s="478"/>
      <c r="J134" s="478"/>
      <c r="K134" s="439"/>
      <c r="L134" s="449"/>
      <c r="M134" s="518"/>
      <c r="N134" s="519"/>
      <c r="O134" s="519"/>
      <c r="P134" s="519"/>
      <c r="Q134" s="519"/>
      <c r="R134" s="520"/>
      <c r="S134" s="518"/>
      <c r="T134" s="519"/>
      <c r="U134" s="519"/>
      <c r="V134" s="520"/>
      <c r="W134" s="521"/>
      <c r="X134" s="522"/>
      <c r="Y134" s="518"/>
      <c r="Z134" s="519"/>
      <c r="AA134" s="519"/>
      <c r="AB134" s="520"/>
      <c r="AC134" s="518"/>
      <c r="AD134" s="519"/>
      <c r="AE134" s="519"/>
      <c r="AF134" s="519"/>
      <c r="AG134" s="519"/>
      <c r="AH134" s="519"/>
      <c r="AI134" s="519"/>
      <c r="AJ134" s="519" t="n">
        <v>16</v>
      </c>
      <c r="AK134" s="519"/>
      <c r="AL134" s="519"/>
      <c r="AM134" s="519"/>
      <c r="AN134" s="519"/>
      <c r="AO134" s="519"/>
      <c r="AP134" s="519"/>
      <c r="AQ134" s="519"/>
      <c r="AR134" s="519"/>
      <c r="AS134" s="519"/>
      <c r="AT134" s="519" t="n">
        <v>16</v>
      </c>
      <c r="AU134" s="519"/>
      <c r="AV134" s="519"/>
      <c r="AW134" s="519"/>
      <c r="AX134" s="519"/>
      <c r="AY134" s="519"/>
      <c r="AZ134" s="519"/>
      <c r="BA134" s="519"/>
      <c r="BB134" s="519"/>
      <c r="BC134" s="519"/>
      <c r="BD134" s="519" t="n">
        <v>16</v>
      </c>
      <c r="BE134" s="519"/>
      <c r="BF134" s="519"/>
      <c r="BG134" s="519"/>
      <c r="BH134" s="522"/>
      <c r="BI134" s="522"/>
      <c r="BJ134" s="522"/>
      <c r="BK134" s="522"/>
      <c r="BL134" s="522"/>
      <c r="BM134" s="522"/>
      <c r="BN134" s="522"/>
      <c r="BO134" s="522"/>
      <c r="BP134" s="522"/>
      <c r="BQ134" s="522"/>
    </row>
    <row r="135" customFormat="false" ht="15" hidden="false" customHeight="false" outlineLevel="0" collapsed="false">
      <c r="A135" s="510"/>
      <c r="B135" s="517" t="s">
        <v>162</v>
      </c>
      <c r="C135" s="517"/>
      <c r="D135" s="517"/>
      <c r="E135" s="517"/>
      <c r="F135" s="517"/>
      <c r="G135" s="368"/>
      <c r="H135" s="478"/>
      <c r="I135" s="478"/>
      <c r="J135" s="478"/>
      <c r="K135" s="439"/>
      <c r="L135" s="449"/>
      <c r="M135" s="518" t="n">
        <v>5</v>
      </c>
      <c r="N135" s="519"/>
      <c r="O135" s="519"/>
      <c r="P135" s="519" t="n">
        <v>200</v>
      </c>
      <c r="Q135" s="519" t="n">
        <v>200</v>
      </c>
      <c r="R135" s="520" t="n">
        <v>200</v>
      </c>
      <c r="S135" s="518"/>
      <c r="T135" s="519"/>
      <c r="U135" s="519"/>
      <c r="V135" s="520"/>
      <c r="W135" s="521"/>
      <c r="X135" s="522"/>
      <c r="Y135" s="518"/>
      <c r="Z135" s="519"/>
      <c r="AA135" s="519"/>
      <c r="AB135" s="520" t="n">
        <v>60</v>
      </c>
      <c r="AC135" s="518"/>
      <c r="AD135" s="519"/>
      <c r="AE135" s="519"/>
      <c r="AF135" s="519"/>
      <c r="AG135" s="519"/>
      <c r="AH135" s="519"/>
      <c r="AI135" s="519"/>
      <c r="AJ135" s="519" t="n">
        <v>4</v>
      </c>
      <c r="AK135" s="519" t="n">
        <v>2</v>
      </c>
      <c r="AL135" s="519" t="n">
        <v>2</v>
      </c>
      <c r="AM135" s="519"/>
      <c r="AN135" s="519"/>
      <c r="AO135" s="519"/>
      <c r="AP135" s="519"/>
      <c r="AQ135" s="519"/>
      <c r="AR135" s="519"/>
      <c r="AS135" s="519"/>
      <c r="AT135" s="519" t="n">
        <v>4</v>
      </c>
      <c r="AU135" s="519" t="n">
        <v>2</v>
      </c>
      <c r="AV135" s="519" t="n">
        <v>2</v>
      </c>
      <c r="AW135" s="519"/>
      <c r="AX135" s="519"/>
      <c r="AY135" s="519"/>
      <c r="AZ135" s="519"/>
      <c r="BA135" s="519"/>
      <c r="BB135" s="519"/>
      <c r="BC135" s="519"/>
      <c r="BD135" s="519" t="n">
        <v>4</v>
      </c>
      <c r="BE135" s="519" t="n">
        <v>2</v>
      </c>
      <c r="BF135" s="519" t="n">
        <v>2</v>
      </c>
      <c r="BG135" s="519"/>
      <c r="BH135" s="522"/>
      <c r="BI135" s="522"/>
      <c r="BJ135" s="522"/>
      <c r="BK135" s="522"/>
      <c r="BL135" s="522"/>
      <c r="BM135" s="522"/>
      <c r="BN135" s="522"/>
      <c r="BO135" s="522"/>
      <c r="BP135" s="522"/>
      <c r="BQ135" s="522"/>
    </row>
    <row r="136" customFormat="false" ht="15" hidden="false" customHeight="false" outlineLevel="0" collapsed="false">
      <c r="A136" s="510"/>
      <c r="B136" s="517" t="s">
        <v>163</v>
      </c>
      <c r="C136" s="517"/>
      <c r="D136" s="517"/>
      <c r="E136" s="517"/>
      <c r="F136" s="517"/>
      <c r="G136" s="368"/>
      <c r="H136" s="478"/>
      <c r="I136" s="478"/>
      <c r="J136" s="478"/>
      <c r="K136" s="439"/>
      <c r="L136" s="449"/>
      <c r="M136" s="518"/>
      <c r="N136" s="519"/>
      <c r="O136" s="519"/>
      <c r="P136" s="519"/>
      <c r="Q136" s="519"/>
      <c r="R136" s="520"/>
      <c r="S136" s="518"/>
      <c r="T136" s="519"/>
      <c r="U136" s="519"/>
      <c r="V136" s="520"/>
      <c r="W136" s="521"/>
      <c r="X136" s="522"/>
      <c r="Y136" s="518"/>
      <c r="Z136" s="519"/>
      <c r="AA136" s="519" t="n">
        <v>90</v>
      </c>
      <c r="AB136" s="520" t="n">
        <v>256</v>
      </c>
      <c r="AC136" s="518"/>
      <c r="AD136" s="519"/>
      <c r="AE136" s="519" t="n">
        <v>1</v>
      </c>
      <c r="AF136" s="519" t="n">
        <v>1</v>
      </c>
      <c r="AG136" s="519" t="n">
        <v>1</v>
      </c>
      <c r="AH136" s="519" t="n">
        <v>2</v>
      </c>
      <c r="AI136" s="519" t="n">
        <v>2</v>
      </c>
      <c r="AJ136" s="519" t="n">
        <v>16</v>
      </c>
      <c r="AK136" s="519" t="n">
        <v>1</v>
      </c>
      <c r="AL136" s="519" t="n">
        <v>1</v>
      </c>
      <c r="AM136" s="519" t="n">
        <v>1</v>
      </c>
      <c r="AN136" s="519"/>
      <c r="AO136" s="519"/>
      <c r="AP136" s="519" t="n">
        <v>1</v>
      </c>
      <c r="AQ136" s="519" t="n">
        <v>1</v>
      </c>
      <c r="AR136" s="519" t="n">
        <v>2</v>
      </c>
      <c r="AS136" s="519" t="n">
        <v>2</v>
      </c>
      <c r="AT136" s="519" t="n">
        <v>16</v>
      </c>
      <c r="AU136" s="519" t="n">
        <v>1</v>
      </c>
      <c r="AV136" s="519" t="n">
        <v>1</v>
      </c>
      <c r="AW136" s="519" t="n">
        <v>1</v>
      </c>
      <c r="AX136" s="519"/>
      <c r="AY136" s="519"/>
      <c r="AZ136" s="519" t="n">
        <v>1</v>
      </c>
      <c r="BA136" s="519" t="n">
        <v>1</v>
      </c>
      <c r="BB136" s="519" t="n">
        <v>2</v>
      </c>
      <c r="BC136" s="519" t="n">
        <v>2</v>
      </c>
      <c r="BD136" s="519" t="n">
        <v>16</v>
      </c>
      <c r="BE136" s="519" t="n">
        <v>1</v>
      </c>
      <c r="BF136" s="519" t="n">
        <v>1</v>
      </c>
      <c r="BG136" s="519" t="n">
        <v>1</v>
      </c>
      <c r="BH136" s="522" t="n">
        <v>100</v>
      </c>
      <c r="BI136" s="522"/>
      <c r="BJ136" s="522"/>
      <c r="BK136" s="522"/>
      <c r="BL136" s="522"/>
      <c r="BM136" s="522"/>
      <c r="BN136" s="522"/>
      <c r="BO136" s="522"/>
      <c r="BP136" s="522"/>
      <c r="BQ136" s="522"/>
    </row>
    <row r="137" customFormat="false" ht="15" hidden="false" customHeight="false" outlineLevel="0" collapsed="false">
      <c r="A137" s="510"/>
      <c r="B137" s="517" t="s">
        <v>164</v>
      </c>
      <c r="C137" s="517"/>
      <c r="D137" s="517"/>
      <c r="E137" s="517"/>
      <c r="F137" s="517"/>
      <c r="G137" s="368"/>
      <c r="H137" s="478"/>
      <c r="I137" s="478"/>
      <c r="J137" s="478"/>
      <c r="K137" s="439"/>
      <c r="L137" s="449"/>
      <c r="M137" s="518"/>
      <c r="N137" s="519"/>
      <c r="O137" s="519"/>
      <c r="P137" s="519"/>
      <c r="Q137" s="519"/>
      <c r="R137" s="520"/>
      <c r="S137" s="518"/>
      <c r="T137" s="519"/>
      <c r="U137" s="519"/>
      <c r="V137" s="520"/>
      <c r="W137" s="521"/>
      <c r="X137" s="522"/>
      <c r="Y137" s="518"/>
      <c r="Z137" s="519"/>
      <c r="AA137" s="519"/>
      <c r="AB137" s="520"/>
      <c r="AC137" s="518"/>
      <c r="AD137" s="519"/>
      <c r="AE137" s="519" t="n">
        <v>4</v>
      </c>
      <c r="AF137" s="519"/>
      <c r="AG137" s="519"/>
      <c r="AH137" s="519"/>
      <c r="AI137" s="519"/>
      <c r="AJ137" s="519"/>
      <c r="AK137" s="519"/>
      <c r="AL137" s="519"/>
      <c r="AM137" s="519"/>
      <c r="AN137" s="519"/>
      <c r="AO137" s="519"/>
      <c r="AP137" s="519"/>
      <c r="AQ137" s="519"/>
      <c r="AR137" s="519"/>
      <c r="AS137" s="519"/>
      <c r="AT137" s="519"/>
      <c r="AU137" s="519"/>
      <c r="AV137" s="519"/>
      <c r="AW137" s="519"/>
      <c r="AX137" s="519"/>
      <c r="AY137" s="519"/>
      <c r="AZ137" s="519"/>
      <c r="BA137" s="519"/>
      <c r="BB137" s="519"/>
      <c r="BC137" s="519"/>
      <c r="BD137" s="519"/>
      <c r="BE137" s="519"/>
      <c r="BF137" s="519"/>
      <c r="BG137" s="519"/>
      <c r="BH137" s="522"/>
      <c r="BI137" s="522"/>
      <c r="BJ137" s="522"/>
      <c r="BK137" s="522"/>
      <c r="BL137" s="522"/>
      <c r="BM137" s="522"/>
      <c r="BN137" s="522"/>
      <c r="BO137" s="522"/>
      <c r="BP137" s="522"/>
      <c r="BQ137" s="522"/>
    </row>
    <row r="138" customFormat="false" ht="15" hidden="false" customHeight="false" outlineLevel="0" collapsed="false">
      <c r="A138" s="510"/>
      <c r="B138" s="517" t="s">
        <v>165</v>
      </c>
      <c r="C138" s="517"/>
      <c r="D138" s="517"/>
      <c r="E138" s="517"/>
      <c r="F138" s="517"/>
      <c r="G138" s="368"/>
      <c r="H138" s="478"/>
      <c r="I138" s="478"/>
      <c r="J138" s="478"/>
      <c r="K138" s="439"/>
      <c r="L138" s="449"/>
      <c r="M138" s="518"/>
      <c r="N138" s="519"/>
      <c r="O138" s="519"/>
      <c r="P138" s="519"/>
      <c r="Q138" s="519"/>
      <c r="R138" s="520"/>
      <c r="S138" s="518"/>
      <c r="T138" s="519"/>
      <c r="U138" s="519"/>
      <c r="V138" s="520"/>
      <c r="W138" s="521"/>
      <c r="X138" s="522"/>
      <c r="Y138" s="518"/>
      <c r="Z138" s="519"/>
      <c r="AA138" s="519"/>
      <c r="AB138" s="520"/>
      <c r="AC138" s="518"/>
      <c r="AD138" s="519" t="n">
        <v>4</v>
      </c>
      <c r="AE138" s="519"/>
      <c r="AF138" s="519"/>
      <c r="AG138" s="519"/>
      <c r="AH138" s="519"/>
      <c r="AI138" s="519"/>
      <c r="AJ138" s="519"/>
      <c r="AK138" s="519"/>
      <c r="AL138" s="519"/>
      <c r="AM138" s="519"/>
      <c r="AN138" s="519"/>
      <c r="AO138" s="519"/>
      <c r="AP138" s="519"/>
      <c r="AQ138" s="519"/>
      <c r="AR138" s="519"/>
      <c r="AS138" s="519"/>
      <c r="AT138" s="519"/>
      <c r="AU138" s="519"/>
      <c r="AV138" s="519"/>
      <c r="AW138" s="519"/>
      <c r="AX138" s="519"/>
      <c r="AY138" s="519"/>
      <c r="AZ138" s="519"/>
      <c r="BA138" s="519"/>
      <c r="BB138" s="519"/>
      <c r="BC138" s="519"/>
      <c r="BD138" s="519"/>
      <c r="BE138" s="519"/>
      <c r="BF138" s="519"/>
      <c r="BG138" s="519"/>
      <c r="BH138" s="522"/>
      <c r="BI138" s="522"/>
      <c r="BJ138" s="522"/>
      <c r="BK138" s="522"/>
      <c r="BL138" s="522"/>
      <c r="BM138" s="522"/>
      <c r="BN138" s="522"/>
      <c r="BO138" s="522"/>
      <c r="BP138" s="522"/>
      <c r="BQ138" s="522"/>
    </row>
    <row r="139" customFormat="false" ht="15" hidden="false" customHeight="false" outlineLevel="0" collapsed="false">
      <c r="A139" s="510"/>
      <c r="B139" s="517" t="s">
        <v>166</v>
      </c>
      <c r="C139" s="517"/>
      <c r="D139" s="517"/>
      <c r="E139" s="517"/>
      <c r="F139" s="517"/>
      <c r="G139" s="368"/>
      <c r="H139" s="478"/>
      <c r="I139" s="478"/>
      <c r="J139" s="478"/>
      <c r="K139" s="439"/>
      <c r="L139" s="449"/>
      <c r="M139" s="518"/>
      <c r="N139" s="519"/>
      <c r="O139" s="519"/>
      <c r="P139" s="519"/>
      <c r="Q139" s="519"/>
      <c r="R139" s="520"/>
      <c r="S139" s="518"/>
      <c r="T139" s="519"/>
      <c r="U139" s="519"/>
      <c r="V139" s="520"/>
      <c r="W139" s="521"/>
      <c r="X139" s="522"/>
      <c r="Y139" s="518" t="n">
        <v>16</v>
      </c>
      <c r="Z139" s="519"/>
      <c r="AA139" s="519"/>
      <c r="AB139" s="520" t="n">
        <v>30</v>
      </c>
      <c r="AC139" s="518"/>
      <c r="AD139" s="519"/>
      <c r="AE139" s="519"/>
      <c r="AF139" s="519"/>
      <c r="AG139" s="519"/>
      <c r="AH139" s="519"/>
      <c r="AI139" s="519"/>
      <c r="AJ139" s="519"/>
      <c r="AK139" s="519"/>
      <c r="AL139" s="519"/>
      <c r="AM139" s="519"/>
      <c r="AN139" s="519"/>
      <c r="AO139" s="519"/>
      <c r="AP139" s="519"/>
      <c r="AQ139" s="519"/>
      <c r="AR139" s="519"/>
      <c r="AS139" s="519"/>
      <c r="AT139" s="519"/>
      <c r="AU139" s="519"/>
      <c r="AV139" s="519"/>
      <c r="AW139" s="519"/>
      <c r="AX139" s="519"/>
      <c r="AY139" s="519"/>
      <c r="AZ139" s="519"/>
      <c r="BA139" s="519"/>
      <c r="BB139" s="519"/>
      <c r="BC139" s="519"/>
      <c r="BD139" s="519"/>
      <c r="BE139" s="519"/>
      <c r="BF139" s="519"/>
      <c r="BG139" s="519"/>
      <c r="BH139" s="522"/>
      <c r="BI139" s="522"/>
      <c r="BJ139" s="522"/>
      <c r="BK139" s="522"/>
      <c r="BL139" s="522"/>
      <c r="BM139" s="522"/>
      <c r="BN139" s="522"/>
      <c r="BO139" s="522"/>
      <c r="BP139" s="522"/>
      <c r="BQ139" s="522"/>
    </row>
    <row r="140" customFormat="false" ht="15" hidden="false" customHeight="false" outlineLevel="0" collapsed="false">
      <c r="A140" s="510"/>
      <c r="B140" s="517" t="s">
        <v>167</v>
      </c>
      <c r="C140" s="517"/>
      <c r="D140" s="517"/>
      <c r="E140" s="517"/>
      <c r="F140" s="517"/>
      <c r="G140" s="368"/>
      <c r="H140" s="478"/>
      <c r="I140" s="478"/>
      <c r="J140" s="478"/>
      <c r="K140" s="439"/>
      <c r="L140" s="449"/>
      <c r="M140" s="518"/>
      <c r="N140" s="519"/>
      <c r="O140" s="519"/>
      <c r="P140" s="519" t="n">
        <v>4</v>
      </c>
      <c r="Q140" s="519" t="n">
        <v>4</v>
      </c>
      <c r="R140" s="520" t="n">
        <v>4</v>
      </c>
      <c r="S140" s="518"/>
      <c r="T140" s="519"/>
      <c r="U140" s="519"/>
      <c r="V140" s="520"/>
      <c r="W140" s="521"/>
      <c r="X140" s="522"/>
      <c r="Y140" s="518"/>
      <c r="Z140" s="519"/>
      <c r="AA140" s="519"/>
      <c r="AB140" s="520"/>
      <c r="AC140" s="518"/>
      <c r="AD140" s="519"/>
      <c r="AE140" s="519" t="n">
        <v>2</v>
      </c>
      <c r="AF140" s="519"/>
      <c r="AG140" s="519"/>
      <c r="AH140" s="519"/>
      <c r="AI140" s="519"/>
      <c r="AJ140" s="519"/>
      <c r="AK140" s="519"/>
      <c r="AL140" s="519"/>
      <c r="AM140" s="519"/>
      <c r="AN140" s="519"/>
      <c r="AO140" s="519"/>
      <c r="AP140" s="519"/>
      <c r="AQ140" s="519"/>
      <c r="AR140" s="519"/>
      <c r="AS140" s="519"/>
      <c r="AT140" s="519"/>
      <c r="AU140" s="519"/>
      <c r="AV140" s="519"/>
      <c r="AW140" s="519"/>
      <c r="AX140" s="519"/>
      <c r="AY140" s="519"/>
      <c r="AZ140" s="519"/>
      <c r="BA140" s="519"/>
      <c r="BB140" s="519"/>
      <c r="BC140" s="519"/>
      <c r="BD140" s="519"/>
      <c r="BE140" s="519"/>
      <c r="BF140" s="519"/>
      <c r="BG140" s="519"/>
      <c r="BH140" s="522"/>
      <c r="BI140" s="522"/>
      <c r="BJ140" s="522"/>
      <c r="BK140" s="522"/>
      <c r="BL140" s="522"/>
      <c r="BM140" s="522"/>
      <c r="BN140" s="522"/>
      <c r="BO140" s="522"/>
      <c r="BP140" s="522"/>
      <c r="BQ140" s="522"/>
    </row>
    <row r="141" customFormat="false" ht="15" hidden="false" customHeight="false" outlineLevel="0" collapsed="false">
      <c r="A141" s="510"/>
      <c r="B141" s="517" t="s">
        <v>168</v>
      </c>
      <c r="C141" s="517"/>
      <c r="D141" s="517"/>
      <c r="E141" s="517"/>
      <c r="F141" s="517"/>
      <c r="G141" s="368"/>
      <c r="H141" s="478"/>
      <c r="I141" s="478"/>
      <c r="J141" s="478"/>
      <c r="K141" s="439"/>
      <c r="L141" s="449"/>
      <c r="M141" s="518"/>
      <c r="N141" s="519"/>
      <c r="O141" s="519"/>
      <c r="P141" s="519"/>
      <c r="Q141" s="519"/>
      <c r="R141" s="520"/>
      <c r="S141" s="518"/>
      <c r="T141" s="519"/>
      <c r="U141" s="519"/>
      <c r="V141" s="520"/>
      <c r="W141" s="521"/>
      <c r="X141" s="522"/>
      <c r="Y141" s="518"/>
      <c r="Z141" s="519"/>
      <c r="AA141" s="519"/>
      <c r="AB141" s="520"/>
      <c r="AC141" s="518"/>
      <c r="AD141" s="519"/>
      <c r="AE141" s="519"/>
      <c r="AF141" s="519"/>
      <c r="AG141" s="519"/>
      <c r="AH141" s="519"/>
      <c r="AI141" s="519"/>
      <c r="AJ141" s="519"/>
      <c r="AK141" s="519"/>
      <c r="AL141" s="519"/>
      <c r="AM141" s="519"/>
      <c r="AN141" s="519"/>
      <c r="AO141" s="519"/>
      <c r="AP141" s="519"/>
      <c r="AQ141" s="519"/>
      <c r="AR141" s="519"/>
      <c r="AS141" s="519"/>
      <c r="AT141" s="519"/>
      <c r="AU141" s="519"/>
      <c r="AV141" s="519"/>
      <c r="AW141" s="519"/>
      <c r="AX141" s="519"/>
      <c r="AY141" s="519"/>
      <c r="AZ141" s="519"/>
      <c r="BA141" s="519"/>
      <c r="BB141" s="519"/>
      <c r="BC141" s="519"/>
      <c r="BD141" s="519"/>
      <c r="BE141" s="519"/>
      <c r="BF141" s="519"/>
      <c r="BG141" s="519"/>
      <c r="BH141" s="522" t="n">
        <v>160</v>
      </c>
      <c r="BI141" s="522"/>
      <c r="BJ141" s="522"/>
      <c r="BK141" s="522"/>
      <c r="BL141" s="522"/>
      <c r="BM141" s="522"/>
      <c r="BN141" s="522"/>
      <c r="BO141" s="522"/>
      <c r="BP141" s="522"/>
      <c r="BQ141" s="522"/>
    </row>
    <row r="142" customFormat="false" ht="15" hidden="false" customHeight="false" outlineLevel="0" collapsed="false">
      <c r="A142" s="510"/>
      <c r="B142" s="517" t="s">
        <v>169</v>
      </c>
      <c r="C142" s="517"/>
      <c r="D142" s="517"/>
      <c r="E142" s="517"/>
      <c r="F142" s="517"/>
      <c r="G142" s="368"/>
      <c r="H142" s="478"/>
      <c r="I142" s="478"/>
      <c r="J142" s="478"/>
      <c r="K142" s="439"/>
      <c r="L142" s="449"/>
      <c r="M142" s="518" t="n">
        <v>8</v>
      </c>
      <c r="N142" s="519" t="n">
        <v>50</v>
      </c>
      <c r="O142" s="519"/>
      <c r="P142" s="519"/>
      <c r="Q142" s="519"/>
      <c r="R142" s="520"/>
      <c r="S142" s="518" t="n">
        <v>6</v>
      </c>
      <c r="T142" s="519"/>
      <c r="U142" s="519"/>
      <c r="V142" s="520"/>
      <c r="W142" s="521"/>
      <c r="X142" s="522"/>
      <c r="Y142" s="518"/>
      <c r="Z142" s="519"/>
      <c r="AA142" s="519"/>
      <c r="AB142" s="520"/>
      <c r="AC142" s="518"/>
      <c r="AD142" s="519"/>
      <c r="AE142" s="519"/>
      <c r="AF142" s="519"/>
      <c r="AG142" s="519"/>
      <c r="AH142" s="519" t="n">
        <v>10</v>
      </c>
      <c r="AI142" s="519"/>
      <c r="AJ142" s="519"/>
      <c r="AK142" s="519"/>
      <c r="AL142" s="519"/>
      <c r="AM142" s="519" t="n">
        <v>5</v>
      </c>
      <c r="AN142" s="519"/>
      <c r="AO142" s="519"/>
      <c r="AP142" s="519"/>
      <c r="AQ142" s="519"/>
      <c r="AR142" s="519" t="n">
        <v>10</v>
      </c>
      <c r="AS142" s="519"/>
      <c r="AT142" s="519"/>
      <c r="AU142" s="519"/>
      <c r="AV142" s="519"/>
      <c r="AW142" s="519" t="n">
        <v>5</v>
      </c>
      <c r="AX142" s="519"/>
      <c r="AY142" s="519"/>
      <c r="AZ142" s="519"/>
      <c r="BA142" s="519"/>
      <c r="BB142" s="519" t="n">
        <v>10</v>
      </c>
      <c r="BC142" s="519"/>
      <c r="BD142" s="519"/>
      <c r="BE142" s="519"/>
      <c r="BF142" s="519"/>
      <c r="BG142" s="519" t="n">
        <v>5</v>
      </c>
      <c r="BH142" s="522"/>
      <c r="BI142" s="522"/>
      <c r="BJ142" s="522"/>
      <c r="BK142" s="522"/>
      <c r="BL142" s="522"/>
      <c r="BM142" s="522"/>
      <c r="BN142" s="522"/>
      <c r="BO142" s="522"/>
      <c r="BP142" s="522"/>
      <c r="BQ142" s="522"/>
    </row>
    <row r="143" customFormat="false" ht="15" hidden="false" customHeight="false" outlineLevel="0" collapsed="false">
      <c r="A143" s="510"/>
      <c r="B143" s="517" t="s">
        <v>170</v>
      </c>
      <c r="C143" s="517"/>
      <c r="D143" s="517"/>
      <c r="E143" s="517"/>
      <c r="F143" s="517"/>
      <c r="G143" s="368"/>
      <c r="H143" s="478"/>
      <c r="I143" s="478"/>
      <c r="J143" s="478"/>
      <c r="K143" s="439"/>
      <c r="L143" s="449"/>
      <c r="M143" s="518"/>
      <c r="N143" s="519"/>
      <c r="O143" s="519"/>
      <c r="P143" s="519"/>
      <c r="Q143" s="519"/>
      <c r="R143" s="520"/>
      <c r="S143" s="518"/>
      <c r="T143" s="519"/>
      <c r="U143" s="519"/>
      <c r="V143" s="520"/>
      <c r="W143" s="521"/>
      <c r="X143" s="522"/>
      <c r="Y143" s="518"/>
      <c r="Z143" s="519"/>
      <c r="AA143" s="519"/>
      <c r="AB143" s="520"/>
      <c r="AC143" s="518"/>
      <c r="AD143" s="519"/>
      <c r="AE143" s="519"/>
      <c r="AF143" s="519" t="n">
        <v>2</v>
      </c>
      <c r="AG143" s="519" t="n">
        <v>2</v>
      </c>
      <c r="AH143" s="519"/>
      <c r="AI143" s="519"/>
      <c r="AJ143" s="519"/>
      <c r="AK143" s="519"/>
      <c r="AL143" s="519"/>
      <c r="AM143" s="519"/>
      <c r="AN143" s="519"/>
      <c r="AO143" s="519"/>
      <c r="AP143" s="519" t="n">
        <v>2</v>
      </c>
      <c r="AQ143" s="519" t="n">
        <v>2</v>
      </c>
      <c r="AR143" s="519"/>
      <c r="AS143" s="519"/>
      <c r="AT143" s="519"/>
      <c r="AU143" s="519"/>
      <c r="AV143" s="519"/>
      <c r="AW143" s="519"/>
      <c r="AX143" s="519"/>
      <c r="AY143" s="519"/>
      <c r="AZ143" s="519" t="n">
        <v>2</v>
      </c>
      <c r="BA143" s="519" t="n">
        <v>2</v>
      </c>
      <c r="BB143" s="519"/>
      <c r="BC143" s="519"/>
      <c r="BD143" s="519"/>
      <c r="BE143" s="519"/>
      <c r="BF143" s="519"/>
      <c r="BG143" s="519"/>
      <c r="BH143" s="522"/>
      <c r="BI143" s="522"/>
      <c r="BJ143" s="522"/>
      <c r="BK143" s="522"/>
      <c r="BL143" s="522"/>
      <c r="BM143" s="522"/>
      <c r="BN143" s="522"/>
      <c r="BO143" s="522"/>
      <c r="BP143" s="522"/>
      <c r="BQ143" s="522"/>
    </row>
    <row r="144" customFormat="false" ht="15" hidden="false" customHeight="false" outlineLevel="0" collapsed="false">
      <c r="A144" s="510"/>
      <c r="B144" s="517" t="s">
        <v>171</v>
      </c>
      <c r="C144" s="517"/>
      <c r="D144" s="517"/>
      <c r="E144" s="517"/>
      <c r="F144" s="517"/>
      <c r="G144" s="368"/>
      <c r="H144" s="478"/>
      <c r="I144" s="478"/>
      <c r="J144" s="478"/>
      <c r="K144" s="439"/>
      <c r="L144" s="449"/>
      <c r="M144" s="518"/>
      <c r="N144" s="519"/>
      <c r="O144" s="519"/>
      <c r="P144" s="519"/>
      <c r="Q144" s="519"/>
      <c r="R144" s="520"/>
      <c r="S144" s="518"/>
      <c r="T144" s="519"/>
      <c r="U144" s="519"/>
      <c r="V144" s="520"/>
      <c r="W144" s="521"/>
      <c r="X144" s="522"/>
      <c r="Y144" s="518"/>
      <c r="Z144" s="519"/>
      <c r="AA144" s="519"/>
      <c r="AB144" s="520"/>
      <c r="AC144" s="518"/>
      <c r="AD144" s="519"/>
      <c r="AE144" s="519"/>
      <c r="AF144" s="519"/>
      <c r="AG144" s="519"/>
      <c r="AH144" s="519"/>
      <c r="AI144" s="519"/>
      <c r="AJ144" s="519" t="n">
        <v>22</v>
      </c>
      <c r="AK144" s="519"/>
      <c r="AL144" s="519" t="n">
        <v>3</v>
      </c>
      <c r="AM144" s="519"/>
      <c r="AN144" s="519"/>
      <c r="AO144" s="519"/>
      <c r="AP144" s="519"/>
      <c r="AQ144" s="519"/>
      <c r="AR144" s="519"/>
      <c r="AS144" s="519"/>
      <c r="AT144" s="519" t="n">
        <v>22</v>
      </c>
      <c r="AU144" s="519"/>
      <c r="AV144" s="519" t="n">
        <v>3</v>
      </c>
      <c r="AW144" s="519"/>
      <c r="AX144" s="519"/>
      <c r="AY144" s="519"/>
      <c r="AZ144" s="519"/>
      <c r="BA144" s="519"/>
      <c r="BB144" s="519"/>
      <c r="BC144" s="519"/>
      <c r="BD144" s="519" t="n">
        <v>22</v>
      </c>
      <c r="BE144" s="519"/>
      <c r="BF144" s="519" t="n">
        <v>3</v>
      </c>
      <c r="BG144" s="519"/>
      <c r="BH144" s="522"/>
      <c r="BI144" s="522"/>
      <c r="BJ144" s="522"/>
      <c r="BK144" s="522"/>
      <c r="BL144" s="522"/>
      <c r="BM144" s="522"/>
      <c r="BN144" s="522"/>
      <c r="BO144" s="522"/>
      <c r="BP144" s="522"/>
      <c r="BQ144" s="522"/>
    </row>
    <row r="145" customFormat="false" ht="15" hidden="false" customHeight="false" outlineLevel="0" collapsed="false">
      <c r="A145" s="510"/>
      <c r="B145" s="517" t="s">
        <v>172</v>
      </c>
      <c r="C145" s="517"/>
      <c r="D145" s="517"/>
      <c r="E145" s="517"/>
      <c r="F145" s="517"/>
      <c r="G145" s="368"/>
      <c r="H145" s="478"/>
      <c r="I145" s="478"/>
      <c r="J145" s="478"/>
      <c r="K145" s="439"/>
      <c r="L145" s="449"/>
      <c r="M145" s="518"/>
      <c r="N145" s="519"/>
      <c r="O145" s="519"/>
      <c r="P145" s="519"/>
      <c r="Q145" s="519"/>
      <c r="R145" s="520"/>
      <c r="S145" s="518"/>
      <c r="T145" s="519"/>
      <c r="U145" s="519"/>
      <c r="V145" s="520"/>
      <c r="W145" s="521"/>
      <c r="X145" s="522"/>
      <c r="Y145" s="518"/>
      <c r="Z145" s="519"/>
      <c r="AA145" s="519"/>
      <c r="AB145" s="520"/>
      <c r="AC145" s="518"/>
      <c r="AD145" s="519"/>
      <c r="AE145" s="519"/>
      <c r="AF145" s="519"/>
      <c r="AG145" s="519"/>
      <c r="AH145" s="519"/>
      <c r="AI145" s="519"/>
      <c r="AJ145" s="519"/>
      <c r="AK145" s="519" t="n">
        <v>6</v>
      </c>
      <c r="AL145" s="519" t="n">
        <v>6</v>
      </c>
      <c r="AM145" s="519"/>
      <c r="AN145" s="519"/>
      <c r="AO145" s="519"/>
      <c r="AP145" s="519"/>
      <c r="AQ145" s="519"/>
      <c r="AR145" s="519"/>
      <c r="AS145" s="519"/>
      <c r="AT145" s="519"/>
      <c r="AU145" s="519" t="n">
        <v>6</v>
      </c>
      <c r="AV145" s="519" t="n">
        <v>6</v>
      </c>
      <c r="AW145" s="519"/>
      <c r="AX145" s="519"/>
      <c r="AY145" s="519"/>
      <c r="AZ145" s="519"/>
      <c r="BA145" s="519"/>
      <c r="BB145" s="519"/>
      <c r="BC145" s="519"/>
      <c r="BD145" s="519"/>
      <c r="BE145" s="519" t="n">
        <v>6</v>
      </c>
      <c r="BF145" s="519" t="n">
        <v>6</v>
      </c>
      <c r="BG145" s="519"/>
      <c r="BH145" s="522"/>
      <c r="BI145" s="522"/>
      <c r="BJ145" s="522"/>
      <c r="BK145" s="522"/>
      <c r="BL145" s="522"/>
      <c r="BM145" s="522"/>
      <c r="BN145" s="522"/>
      <c r="BO145" s="522"/>
      <c r="BP145" s="522"/>
      <c r="BQ145" s="522"/>
    </row>
    <row r="146" customFormat="false" ht="15" hidden="false" customHeight="false" outlineLevel="0" collapsed="false">
      <c r="A146" s="510"/>
      <c r="B146" s="517" t="s">
        <v>173</v>
      </c>
      <c r="C146" s="517"/>
      <c r="D146" s="517"/>
      <c r="E146" s="517"/>
      <c r="F146" s="517"/>
      <c r="G146" s="368"/>
      <c r="H146" s="478"/>
      <c r="I146" s="478"/>
      <c r="J146" s="478"/>
      <c r="K146" s="439"/>
      <c r="L146" s="449"/>
      <c r="M146" s="518"/>
      <c r="N146" s="519"/>
      <c r="O146" s="519"/>
      <c r="P146" s="519"/>
      <c r="Q146" s="519"/>
      <c r="R146" s="520"/>
      <c r="S146" s="518"/>
      <c r="T146" s="519"/>
      <c r="U146" s="519"/>
      <c r="V146" s="520"/>
      <c r="W146" s="521"/>
      <c r="X146" s="522"/>
      <c r="Y146" s="518"/>
      <c r="Z146" s="519"/>
      <c r="AA146" s="519"/>
      <c r="AB146" s="520"/>
      <c r="AC146" s="518"/>
      <c r="AD146" s="519"/>
      <c r="AE146" s="519" t="n">
        <v>1</v>
      </c>
      <c r="AF146" s="519"/>
      <c r="AG146" s="519"/>
      <c r="AH146" s="519"/>
      <c r="AI146" s="519"/>
      <c r="AJ146" s="519"/>
      <c r="AK146" s="519"/>
      <c r="AL146" s="519"/>
      <c r="AM146" s="519"/>
      <c r="AN146" s="519"/>
      <c r="AO146" s="519"/>
      <c r="AP146" s="519"/>
      <c r="AQ146" s="519"/>
      <c r="AR146" s="519"/>
      <c r="AS146" s="519"/>
      <c r="AT146" s="519"/>
      <c r="AU146" s="519"/>
      <c r="AV146" s="519"/>
      <c r="AW146" s="519"/>
      <c r="AX146" s="519"/>
      <c r="AY146" s="519"/>
      <c r="AZ146" s="519"/>
      <c r="BA146" s="519"/>
      <c r="BB146" s="519"/>
      <c r="BC146" s="519"/>
      <c r="BD146" s="519"/>
      <c r="BE146" s="519"/>
      <c r="BF146" s="519"/>
      <c r="BG146" s="519"/>
      <c r="BH146" s="522" t="n">
        <v>64</v>
      </c>
      <c r="BI146" s="522"/>
      <c r="BJ146" s="522"/>
      <c r="BK146" s="522"/>
      <c r="BL146" s="522"/>
      <c r="BM146" s="522"/>
      <c r="BN146" s="522"/>
      <c r="BO146" s="522"/>
      <c r="BP146" s="522"/>
      <c r="BQ146" s="522"/>
    </row>
    <row r="147" customFormat="false" ht="15" hidden="false" customHeight="false" outlineLevel="0" collapsed="false">
      <c r="A147" s="510"/>
      <c r="B147" s="517" t="s">
        <v>174</v>
      </c>
      <c r="C147" s="517"/>
      <c r="D147" s="517"/>
      <c r="E147" s="517"/>
      <c r="F147" s="517"/>
      <c r="G147" s="368"/>
      <c r="H147" s="478"/>
      <c r="I147" s="478"/>
      <c r="J147" s="478"/>
      <c r="K147" s="439"/>
      <c r="L147" s="449"/>
      <c r="M147" s="518"/>
      <c r="N147" s="519"/>
      <c r="O147" s="519"/>
      <c r="P147" s="519"/>
      <c r="Q147" s="519"/>
      <c r="R147" s="520"/>
      <c r="S147" s="518"/>
      <c r="T147" s="519"/>
      <c r="U147" s="519"/>
      <c r="V147" s="520"/>
      <c r="W147" s="521"/>
      <c r="X147" s="522"/>
      <c r="Y147" s="518"/>
      <c r="Z147" s="519"/>
      <c r="AA147" s="519"/>
      <c r="AB147" s="520"/>
      <c r="AC147" s="518"/>
      <c r="AD147" s="519"/>
      <c r="AE147" s="519" t="n">
        <v>4</v>
      </c>
      <c r="AF147" s="519"/>
      <c r="AG147" s="519"/>
      <c r="AH147" s="519"/>
      <c r="AI147" s="519"/>
      <c r="AJ147" s="519"/>
      <c r="AK147" s="519"/>
      <c r="AL147" s="519"/>
      <c r="AM147" s="519"/>
      <c r="AN147" s="519"/>
      <c r="AO147" s="519"/>
      <c r="AP147" s="519"/>
      <c r="AQ147" s="519"/>
      <c r="AR147" s="519"/>
      <c r="AS147" s="519"/>
      <c r="AT147" s="519"/>
      <c r="AU147" s="519"/>
      <c r="AV147" s="519"/>
      <c r="AW147" s="519"/>
      <c r="AX147" s="519"/>
      <c r="AY147" s="519"/>
      <c r="AZ147" s="519"/>
      <c r="BA147" s="519"/>
      <c r="BB147" s="519"/>
      <c r="BC147" s="519"/>
      <c r="BD147" s="519"/>
      <c r="BE147" s="519"/>
      <c r="BF147" s="519"/>
      <c r="BG147" s="519"/>
      <c r="BH147" s="522"/>
      <c r="BI147" s="522"/>
      <c r="BJ147" s="522"/>
      <c r="BK147" s="522"/>
      <c r="BL147" s="522"/>
      <c r="BM147" s="522"/>
      <c r="BN147" s="522"/>
      <c r="BO147" s="522"/>
      <c r="BP147" s="522"/>
      <c r="BQ147" s="522"/>
    </row>
    <row r="148" customFormat="false" ht="15" hidden="false" customHeight="false" outlineLevel="0" collapsed="false">
      <c r="A148" s="510"/>
      <c r="B148" s="517" t="s">
        <v>175</v>
      </c>
      <c r="C148" s="517"/>
      <c r="D148" s="517"/>
      <c r="E148" s="517"/>
      <c r="F148" s="517"/>
      <c r="G148" s="368"/>
      <c r="H148" s="478"/>
      <c r="I148" s="478"/>
      <c r="J148" s="478"/>
      <c r="K148" s="439"/>
      <c r="L148" s="449"/>
      <c r="M148" s="518"/>
      <c r="N148" s="519"/>
      <c r="O148" s="519" t="n">
        <v>12</v>
      </c>
      <c r="P148" s="519"/>
      <c r="Q148" s="519"/>
      <c r="R148" s="520"/>
      <c r="S148" s="518"/>
      <c r="T148" s="519" t="n">
        <v>64</v>
      </c>
      <c r="U148" s="519" t="n">
        <v>64</v>
      </c>
      <c r="V148" s="520" t="n">
        <v>64</v>
      </c>
      <c r="W148" s="521"/>
      <c r="X148" s="522"/>
      <c r="Y148" s="518"/>
      <c r="Z148" s="519"/>
      <c r="AA148" s="519"/>
      <c r="AB148" s="520"/>
      <c r="AC148" s="518"/>
      <c r="AD148" s="519"/>
      <c r="AE148" s="519"/>
      <c r="AF148" s="519"/>
      <c r="AG148" s="519"/>
      <c r="AH148" s="519"/>
      <c r="AI148" s="519"/>
      <c r="AJ148" s="519"/>
      <c r="AK148" s="519"/>
      <c r="AL148" s="519"/>
      <c r="AM148" s="519"/>
      <c r="AN148" s="519"/>
      <c r="AO148" s="519"/>
      <c r="AP148" s="519"/>
      <c r="AQ148" s="519"/>
      <c r="AR148" s="519"/>
      <c r="AS148" s="519"/>
      <c r="AT148" s="519"/>
      <c r="AU148" s="519"/>
      <c r="AV148" s="519"/>
      <c r="AW148" s="519"/>
      <c r="AX148" s="519"/>
      <c r="AY148" s="519"/>
      <c r="AZ148" s="519"/>
      <c r="BA148" s="519"/>
      <c r="BB148" s="519"/>
      <c r="BC148" s="519"/>
      <c r="BD148" s="519"/>
      <c r="BE148" s="519"/>
      <c r="BF148" s="519"/>
      <c r="BG148" s="519"/>
      <c r="BH148" s="522"/>
      <c r="BI148" s="522"/>
      <c r="BJ148" s="522"/>
      <c r="BK148" s="522"/>
      <c r="BL148" s="522"/>
      <c r="BM148" s="522"/>
      <c r="BN148" s="522"/>
      <c r="BO148" s="522"/>
      <c r="BP148" s="522"/>
      <c r="BQ148" s="522"/>
    </row>
    <row r="149" customFormat="false" ht="15" hidden="false" customHeight="false" outlineLevel="0" collapsed="false">
      <c r="A149" s="510"/>
      <c r="B149" s="517" t="s">
        <v>176</v>
      </c>
      <c r="C149" s="517"/>
      <c r="D149" s="517"/>
      <c r="E149" s="517"/>
      <c r="F149" s="517"/>
      <c r="G149" s="368"/>
      <c r="H149" s="478"/>
      <c r="I149" s="478"/>
      <c r="J149" s="478"/>
      <c r="K149" s="439"/>
      <c r="L149" s="449"/>
      <c r="M149" s="518" t="n">
        <v>15</v>
      </c>
      <c r="N149" s="519"/>
      <c r="O149" s="519"/>
      <c r="P149" s="519"/>
      <c r="Q149" s="519"/>
      <c r="R149" s="520"/>
      <c r="S149" s="518"/>
      <c r="T149" s="519"/>
      <c r="U149" s="519"/>
      <c r="V149" s="520"/>
      <c r="W149" s="521"/>
      <c r="X149" s="522"/>
      <c r="Y149" s="518"/>
      <c r="Z149" s="519"/>
      <c r="AA149" s="519" t="n">
        <v>22</v>
      </c>
      <c r="AB149" s="520"/>
      <c r="AC149" s="518"/>
      <c r="AD149" s="519"/>
      <c r="AE149" s="519" t="n">
        <v>4</v>
      </c>
      <c r="AF149" s="519"/>
      <c r="AG149" s="519"/>
      <c r="AH149" s="519"/>
      <c r="AI149" s="519"/>
      <c r="AJ149" s="519"/>
      <c r="AK149" s="519"/>
      <c r="AL149" s="519"/>
      <c r="AM149" s="519"/>
      <c r="AN149" s="519"/>
      <c r="AO149" s="519"/>
      <c r="AP149" s="519"/>
      <c r="AQ149" s="519"/>
      <c r="AR149" s="519"/>
      <c r="AS149" s="519"/>
      <c r="AT149" s="519"/>
      <c r="AU149" s="519"/>
      <c r="AV149" s="519"/>
      <c r="AW149" s="519"/>
      <c r="AX149" s="519"/>
      <c r="AY149" s="519"/>
      <c r="AZ149" s="519"/>
      <c r="BA149" s="519"/>
      <c r="BB149" s="519"/>
      <c r="BC149" s="519"/>
      <c r="BD149" s="519"/>
      <c r="BE149" s="519"/>
      <c r="BF149" s="519"/>
      <c r="BG149" s="519"/>
      <c r="BH149" s="522"/>
      <c r="BI149" s="522"/>
      <c r="BJ149" s="522"/>
      <c r="BK149" s="522"/>
      <c r="BL149" s="522"/>
      <c r="BM149" s="522"/>
      <c r="BN149" s="522"/>
      <c r="BO149" s="522"/>
      <c r="BP149" s="522"/>
      <c r="BQ149" s="522"/>
    </row>
    <row r="150" customFormat="false" ht="15" hidden="false" customHeight="false" outlineLevel="0" collapsed="false">
      <c r="A150" s="510"/>
      <c r="B150" s="517" t="s">
        <v>177</v>
      </c>
      <c r="C150" s="517"/>
      <c r="D150" s="517"/>
      <c r="E150" s="517"/>
      <c r="F150" s="517"/>
      <c r="G150" s="368"/>
      <c r="H150" s="478"/>
      <c r="I150" s="478"/>
      <c r="J150" s="478"/>
      <c r="K150" s="439"/>
      <c r="L150" s="449"/>
      <c r="M150" s="518"/>
      <c r="N150" s="519"/>
      <c r="O150" s="519"/>
      <c r="P150" s="519" t="n">
        <v>2</v>
      </c>
      <c r="Q150" s="519" t="n">
        <v>2</v>
      </c>
      <c r="R150" s="520" t="n">
        <v>2</v>
      </c>
      <c r="S150" s="518"/>
      <c r="T150" s="519"/>
      <c r="U150" s="519"/>
      <c r="V150" s="520"/>
      <c r="W150" s="521"/>
      <c r="X150" s="522"/>
      <c r="Y150" s="518"/>
      <c r="Z150" s="519"/>
      <c r="AA150" s="519"/>
      <c r="AB150" s="520"/>
      <c r="AC150" s="518"/>
      <c r="AD150" s="519"/>
      <c r="AE150" s="519" t="n">
        <v>2</v>
      </c>
      <c r="AF150" s="519"/>
      <c r="AG150" s="519"/>
      <c r="AH150" s="519"/>
      <c r="AI150" s="519"/>
      <c r="AJ150" s="519"/>
      <c r="AK150" s="519"/>
      <c r="AL150" s="519"/>
      <c r="AM150" s="519"/>
      <c r="AN150" s="519"/>
      <c r="AO150" s="519"/>
      <c r="AP150" s="519"/>
      <c r="AQ150" s="519"/>
      <c r="AR150" s="519"/>
      <c r="AS150" s="519"/>
      <c r="AT150" s="519"/>
      <c r="AU150" s="519"/>
      <c r="AV150" s="519"/>
      <c r="AW150" s="519"/>
      <c r="AX150" s="519"/>
      <c r="AY150" s="519"/>
      <c r="AZ150" s="519"/>
      <c r="BA150" s="519"/>
      <c r="BB150" s="519"/>
      <c r="BC150" s="519"/>
      <c r="BD150" s="519"/>
      <c r="BE150" s="519"/>
      <c r="BF150" s="519"/>
      <c r="BG150" s="519"/>
      <c r="BH150" s="522"/>
      <c r="BI150" s="522"/>
      <c r="BJ150" s="522"/>
      <c r="BK150" s="522"/>
      <c r="BL150" s="522"/>
      <c r="BM150" s="522"/>
      <c r="BN150" s="522"/>
      <c r="BO150" s="522"/>
      <c r="BP150" s="522"/>
      <c r="BQ150" s="522"/>
    </row>
    <row r="151" customFormat="false" ht="15" hidden="false" customHeight="false" outlineLevel="0" collapsed="false">
      <c r="A151" s="510"/>
      <c r="B151" s="517" t="s">
        <v>178</v>
      </c>
      <c r="C151" s="517"/>
      <c r="D151" s="517"/>
      <c r="E151" s="517"/>
      <c r="F151" s="517"/>
      <c r="G151" s="368"/>
      <c r="H151" s="478"/>
      <c r="I151" s="478"/>
      <c r="J151" s="478"/>
      <c r="K151" s="439"/>
      <c r="L151" s="449"/>
      <c r="M151" s="518"/>
      <c r="N151" s="519"/>
      <c r="O151" s="519" t="n">
        <v>15</v>
      </c>
      <c r="P151" s="519" t="n">
        <v>10</v>
      </c>
      <c r="Q151" s="519" t="n">
        <v>10</v>
      </c>
      <c r="R151" s="520" t="n">
        <v>10</v>
      </c>
      <c r="S151" s="518"/>
      <c r="T151" s="519" t="n">
        <v>24</v>
      </c>
      <c r="U151" s="519" t="n">
        <v>24</v>
      </c>
      <c r="V151" s="520" t="n">
        <v>24</v>
      </c>
      <c r="W151" s="521"/>
      <c r="X151" s="522"/>
      <c r="Y151" s="518"/>
      <c r="Z151" s="519"/>
      <c r="AA151" s="519"/>
      <c r="AB151" s="520"/>
      <c r="AC151" s="518"/>
      <c r="AD151" s="519" t="n">
        <v>15</v>
      </c>
      <c r="AE151" s="519"/>
      <c r="AF151" s="519"/>
      <c r="AG151" s="519"/>
      <c r="AH151" s="519"/>
      <c r="AI151" s="519"/>
      <c r="AJ151" s="519"/>
      <c r="AK151" s="519"/>
      <c r="AL151" s="519"/>
      <c r="AM151" s="519"/>
      <c r="AN151" s="519"/>
      <c r="AO151" s="519"/>
      <c r="AP151" s="519"/>
      <c r="AQ151" s="519"/>
      <c r="AR151" s="519"/>
      <c r="AS151" s="519"/>
      <c r="AT151" s="519"/>
      <c r="AU151" s="519"/>
      <c r="AV151" s="519"/>
      <c r="AW151" s="519"/>
      <c r="AX151" s="519"/>
      <c r="AY151" s="519"/>
      <c r="AZ151" s="519"/>
      <c r="BA151" s="519"/>
      <c r="BB151" s="519"/>
      <c r="BC151" s="519"/>
      <c r="BD151" s="519"/>
      <c r="BE151" s="519"/>
      <c r="BF151" s="519"/>
      <c r="BG151" s="519"/>
      <c r="BH151" s="522"/>
      <c r="BI151" s="522"/>
      <c r="BJ151" s="522"/>
      <c r="BK151" s="522"/>
      <c r="BL151" s="522"/>
      <c r="BM151" s="522"/>
      <c r="BN151" s="522"/>
      <c r="BO151" s="522"/>
      <c r="BP151" s="522"/>
      <c r="BQ151" s="522"/>
    </row>
    <row r="152" customFormat="false" ht="15" hidden="false" customHeight="false" outlineLevel="0" collapsed="false">
      <c r="A152" s="510"/>
      <c r="B152" s="517" t="s">
        <v>179</v>
      </c>
      <c r="C152" s="517"/>
      <c r="D152" s="517"/>
      <c r="E152" s="517"/>
      <c r="F152" s="517"/>
      <c r="G152" s="368"/>
      <c r="H152" s="478"/>
      <c r="I152" s="478"/>
      <c r="J152" s="478"/>
      <c r="K152" s="439"/>
      <c r="L152" s="449"/>
      <c r="M152" s="518"/>
      <c r="N152" s="519"/>
      <c r="O152" s="519"/>
      <c r="P152" s="519"/>
      <c r="Q152" s="519"/>
      <c r="R152" s="520"/>
      <c r="S152" s="518"/>
      <c r="T152" s="519"/>
      <c r="U152" s="519"/>
      <c r="V152" s="520"/>
      <c r="W152" s="521"/>
      <c r="X152" s="522"/>
      <c r="Y152" s="518"/>
      <c r="Z152" s="519"/>
      <c r="AA152" s="519"/>
      <c r="AB152" s="520"/>
      <c r="AC152" s="518"/>
      <c r="AD152" s="519" t="n">
        <v>4</v>
      </c>
      <c r="AE152" s="519"/>
      <c r="AF152" s="519"/>
      <c r="AG152" s="519"/>
      <c r="AH152" s="519"/>
      <c r="AI152" s="519"/>
      <c r="AJ152" s="519"/>
      <c r="AK152" s="519"/>
      <c r="AL152" s="519"/>
      <c r="AM152" s="519"/>
      <c r="AN152" s="519"/>
      <c r="AO152" s="519"/>
      <c r="AP152" s="519"/>
      <c r="AQ152" s="519"/>
      <c r="AR152" s="519"/>
      <c r="AS152" s="519"/>
      <c r="AT152" s="519"/>
      <c r="AU152" s="519"/>
      <c r="AV152" s="519"/>
      <c r="AW152" s="519"/>
      <c r="AX152" s="519"/>
      <c r="AY152" s="519"/>
      <c r="AZ152" s="519"/>
      <c r="BA152" s="519"/>
      <c r="BB152" s="519"/>
      <c r="BC152" s="519"/>
      <c r="BD152" s="519"/>
      <c r="BE152" s="519"/>
      <c r="BF152" s="519"/>
      <c r="BG152" s="519"/>
      <c r="BH152" s="522"/>
      <c r="BI152" s="522"/>
      <c r="BJ152" s="522"/>
      <c r="BK152" s="522"/>
      <c r="BL152" s="522"/>
      <c r="BM152" s="522"/>
      <c r="BN152" s="522"/>
      <c r="BO152" s="522"/>
      <c r="BP152" s="522"/>
      <c r="BQ152" s="522"/>
    </row>
    <row r="153" customFormat="false" ht="15" hidden="false" customHeight="false" outlineLevel="0" collapsed="false">
      <c r="A153" s="510"/>
      <c r="B153" s="517" t="s">
        <v>180</v>
      </c>
      <c r="C153" s="517"/>
      <c r="D153" s="517"/>
      <c r="E153" s="517"/>
      <c r="F153" s="517"/>
      <c r="G153" s="368"/>
      <c r="H153" s="478"/>
      <c r="I153" s="478"/>
      <c r="J153" s="478"/>
      <c r="K153" s="439"/>
      <c r="L153" s="449"/>
      <c r="M153" s="518"/>
      <c r="N153" s="519"/>
      <c r="O153" s="519" t="n">
        <v>1</v>
      </c>
      <c r="P153" s="519" t="n">
        <v>1</v>
      </c>
      <c r="Q153" s="519" t="n">
        <v>1</v>
      </c>
      <c r="R153" s="520" t="n">
        <v>1</v>
      </c>
      <c r="S153" s="518"/>
      <c r="T153" s="519" t="n">
        <v>1</v>
      </c>
      <c r="U153" s="519" t="n">
        <v>1</v>
      </c>
      <c r="V153" s="520" t="n">
        <v>1</v>
      </c>
      <c r="W153" s="521"/>
      <c r="X153" s="522"/>
      <c r="Y153" s="518"/>
      <c r="Z153" s="519"/>
      <c r="AA153" s="519"/>
      <c r="AB153" s="520"/>
      <c r="AC153" s="518"/>
      <c r="AD153" s="519"/>
      <c r="AE153" s="519"/>
      <c r="AF153" s="519"/>
      <c r="AG153" s="519"/>
      <c r="AH153" s="519"/>
      <c r="AI153" s="519"/>
      <c r="AJ153" s="519"/>
      <c r="AK153" s="519"/>
      <c r="AL153" s="519"/>
      <c r="AM153" s="519"/>
      <c r="AN153" s="519"/>
      <c r="AO153" s="519"/>
      <c r="AP153" s="519"/>
      <c r="AQ153" s="519"/>
      <c r="AR153" s="519"/>
      <c r="AS153" s="519"/>
      <c r="AT153" s="519"/>
      <c r="AU153" s="519"/>
      <c r="AV153" s="519"/>
      <c r="AW153" s="519"/>
      <c r="AX153" s="519"/>
      <c r="AY153" s="519"/>
      <c r="AZ153" s="519"/>
      <c r="BA153" s="519"/>
      <c r="BB153" s="519"/>
      <c r="BC153" s="519"/>
      <c r="BD153" s="519"/>
      <c r="BE153" s="519"/>
      <c r="BF153" s="519"/>
      <c r="BG153" s="519"/>
      <c r="BH153" s="522"/>
      <c r="BI153" s="522"/>
      <c r="BJ153" s="522"/>
      <c r="BK153" s="522"/>
      <c r="BL153" s="522"/>
      <c r="BM153" s="522"/>
      <c r="BN153" s="522"/>
      <c r="BO153" s="522"/>
      <c r="BP153" s="522"/>
      <c r="BQ153" s="522"/>
    </row>
    <row r="154" customFormat="false" ht="15" hidden="false" customHeight="false" outlineLevel="0" collapsed="false">
      <c r="A154" s="510"/>
      <c r="B154" s="517" t="s">
        <v>181</v>
      </c>
      <c r="C154" s="517"/>
      <c r="D154" s="517"/>
      <c r="E154" s="517"/>
      <c r="F154" s="517"/>
      <c r="G154" s="368"/>
      <c r="H154" s="478"/>
      <c r="I154" s="478"/>
      <c r="J154" s="478"/>
      <c r="K154" s="439"/>
      <c r="L154" s="449"/>
      <c r="M154" s="518"/>
      <c r="N154" s="519"/>
      <c r="O154" s="519"/>
      <c r="P154" s="519"/>
      <c r="Q154" s="519"/>
      <c r="R154" s="520"/>
      <c r="S154" s="518"/>
      <c r="T154" s="519"/>
      <c r="U154" s="519"/>
      <c r="V154" s="520"/>
      <c r="W154" s="521"/>
      <c r="X154" s="522"/>
      <c r="Y154" s="518"/>
      <c r="Z154" s="519"/>
      <c r="AA154" s="519"/>
      <c r="AB154" s="520"/>
      <c r="AC154" s="518"/>
      <c r="AD154" s="519"/>
      <c r="AE154" s="519"/>
      <c r="AF154" s="519"/>
      <c r="AG154" s="519"/>
      <c r="AH154" s="519"/>
      <c r="AI154" s="519" t="n">
        <v>8</v>
      </c>
      <c r="AJ154" s="519"/>
      <c r="AK154" s="519"/>
      <c r="AL154" s="519"/>
      <c r="AM154" s="519"/>
      <c r="AN154" s="519"/>
      <c r="AO154" s="519"/>
      <c r="AP154" s="519"/>
      <c r="AQ154" s="519"/>
      <c r="AR154" s="519"/>
      <c r="AS154" s="519" t="n">
        <v>8</v>
      </c>
      <c r="AT154" s="519"/>
      <c r="AU154" s="519"/>
      <c r="AV154" s="519"/>
      <c r="AW154" s="519"/>
      <c r="AX154" s="519"/>
      <c r="AY154" s="519"/>
      <c r="AZ154" s="519"/>
      <c r="BA154" s="519"/>
      <c r="BB154" s="519"/>
      <c r="BC154" s="519" t="n">
        <v>8</v>
      </c>
      <c r="BD154" s="519"/>
      <c r="BE154" s="519"/>
      <c r="BF154" s="519"/>
      <c r="BG154" s="519"/>
      <c r="BH154" s="522"/>
      <c r="BI154" s="522"/>
      <c r="BJ154" s="522"/>
      <c r="BK154" s="522"/>
      <c r="BL154" s="522"/>
      <c r="BM154" s="522"/>
      <c r="BN154" s="522"/>
      <c r="BO154" s="522"/>
      <c r="BP154" s="522"/>
      <c r="BQ154" s="522"/>
    </row>
    <row r="155" customFormat="false" ht="15" hidden="false" customHeight="false" outlineLevel="0" collapsed="false">
      <c r="A155" s="510"/>
      <c r="B155" s="517" t="s">
        <v>182</v>
      </c>
      <c r="C155" s="517"/>
      <c r="D155" s="517"/>
      <c r="E155" s="517"/>
      <c r="F155" s="517"/>
      <c r="G155" s="368"/>
      <c r="H155" s="478"/>
      <c r="I155" s="478"/>
      <c r="J155" s="478"/>
      <c r="K155" s="439"/>
      <c r="L155" s="449"/>
      <c r="M155" s="518" t="n">
        <v>10</v>
      </c>
      <c r="N155" s="519"/>
      <c r="O155" s="519"/>
      <c r="P155" s="519"/>
      <c r="Q155" s="519"/>
      <c r="R155" s="520"/>
      <c r="S155" s="518"/>
      <c r="T155" s="519"/>
      <c r="U155" s="519"/>
      <c r="V155" s="520"/>
      <c r="W155" s="521"/>
      <c r="X155" s="522"/>
      <c r="Y155" s="518"/>
      <c r="Z155" s="519"/>
      <c r="AA155" s="519"/>
      <c r="AB155" s="520"/>
      <c r="AC155" s="518"/>
      <c r="AD155" s="519"/>
      <c r="AE155" s="519"/>
      <c r="AF155" s="519"/>
      <c r="AG155" s="519"/>
      <c r="AH155" s="519"/>
      <c r="AI155" s="519"/>
      <c r="AJ155" s="519" t="n">
        <v>10</v>
      </c>
      <c r="AK155" s="519"/>
      <c r="AL155" s="519"/>
      <c r="AM155" s="519"/>
      <c r="AN155" s="519"/>
      <c r="AO155" s="519"/>
      <c r="AP155" s="519"/>
      <c r="AQ155" s="519"/>
      <c r="AR155" s="519"/>
      <c r="AS155" s="519"/>
      <c r="AT155" s="519" t="n">
        <v>10</v>
      </c>
      <c r="AU155" s="519"/>
      <c r="AV155" s="519"/>
      <c r="AW155" s="519"/>
      <c r="AX155" s="519"/>
      <c r="AY155" s="519"/>
      <c r="AZ155" s="519"/>
      <c r="BA155" s="519"/>
      <c r="BB155" s="519"/>
      <c r="BC155" s="519"/>
      <c r="BD155" s="519" t="n">
        <v>10</v>
      </c>
      <c r="BE155" s="519"/>
      <c r="BF155" s="519"/>
      <c r="BG155" s="519"/>
      <c r="BH155" s="522"/>
      <c r="BI155" s="522"/>
      <c r="BJ155" s="522"/>
      <c r="BK155" s="522"/>
      <c r="BL155" s="522"/>
      <c r="BM155" s="522"/>
      <c r="BN155" s="522"/>
      <c r="BO155" s="522"/>
      <c r="BP155" s="522"/>
      <c r="BQ155" s="522"/>
    </row>
    <row r="156" customFormat="false" ht="15" hidden="false" customHeight="false" outlineLevel="0" collapsed="false">
      <c r="A156" s="510"/>
      <c r="B156" s="517" t="str">
        <f aca="false">'Additional items'!$I3</f>
        <v>Innert Chemicals</v>
      </c>
      <c r="C156" s="517"/>
      <c r="D156" s="517"/>
      <c r="E156" s="517"/>
      <c r="F156" s="517"/>
      <c r="G156" s="368"/>
      <c r="H156" s="478"/>
      <c r="I156" s="478"/>
      <c r="J156" s="478"/>
      <c r="K156" s="439"/>
      <c r="L156" s="449"/>
      <c r="M156" s="518"/>
      <c r="N156" s="519"/>
      <c r="O156" s="519"/>
      <c r="P156" s="519"/>
      <c r="Q156" s="519"/>
      <c r="R156" s="520"/>
      <c r="S156" s="518"/>
      <c r="T156" s="519"/>
      <c r="U156" s="519"/>
      <c r="V156" s="520"/>
      <c r="W156" s="521"/>
      <c r="X156" s="522"/>
      <c r="Y156" s="518"/>
      <c r="Z156" s="519"/>
      <c r="AA156" s="519"/>
      <c r="AB156" s="520"/>
      <c r="AC156" s="518"/>
      <c r="AD156" s="519"/>
      <c r="AE156" s="519"/>
      <c r="AF156" s="519"/>
      <c r="AG156" s="519"/>
      <c r="AH156" s="519"/>
      <c r="AI156" s="519"/>
      <c r="AJ156" s="519"/>
      <c r="AK156" s="519"/>
      <c r="AL156" s="519"/>
      <c r="AM156" s="519"/>
      <c r="AN156" s="519"/>
      <c r="AO156" s="519"/>
      <c r="AP156" s="519"/>
      <c r="AQ156" s="519"/>
      <c r="AR156" s="519"/>
      <c r="AS156" s="519"/>
      <c r="AT156" s="519"/>
      <c r="AU156" s="519"/>
      <c r="AV156" s="519"/>
      <c r="AW156" s="519"/>
      <c r="AX156" s="519"/>
      <c r="AY156" s="519"/>
      <c r="AZ156" s="519"/>
      <c r="BA156" s="519"/>
      <c r="BB156" s="519"/>
      <c r="BC156" s="519"/>
      <c r="BD156" s="519"/>
      <c r="BE156" s="519"/>
      <c r="BF156" s="519"/>
      <c r="BG156" s="519"/>
      <c r="BH156" s="522"/>
      <c r="BI156" s="522"/>
      <c r="BJ156" s="522"/>
      <c r="BK156" s="522"/>
      <c r="BL156" s="522"/>
      <c r="BM156" s="522"/>
      <c r="BN156" s="522"/>
      <c r="BO156" s="522"/>
      <c r="BP156" s="522"/>
      <c r="BQ156" s="522"/>
    </row>
    <row r="157" customFormat="false" ht="15" hidden="false" customHeight="false" outlineLevel="0" collapsed="false">
      <c r="A157" s="510"/>
      <c r="B157" s="517" t="n">
        <f aca="false">'Additional items'!$I4</f>
        <v>0</v>
      </c>
      <c r="C157" s="517"/>
      <c r="D157" s="517"/>
      <c r="E157" s="517"/>
      <c r="F157" s="517"/>
      <c r="G157" s="368"/>
      <c r="H157" s="478"/>
      <c r="I157" s="478"/>
      <c r="J157" s="478"/>
      <c r="K157" s="439"/>
      <c r="L157" s="449"/>
      <c r="M157" s="518"/>
      <c r="N157" s="519"/>
      <c r="O157" s="519"/>
      <c r="P157" s="519"/>
      <c r="Q157" s="519"/>
      <c r="R157" s="520"/>
      <c r="S157" s="518"/>
      <c r="T157" s="519"/>
      <c r="U157" s="519"/>
      <c r="V157" s="520"/>
      <c r="W157" s="521"/>
      <c r="X157" s="522"/>
      <c r="Y157" s="518"/>
      <c r="Z157" s="519"/>
      <c r="AA157" s="519"/>
      <c r="AB157" s="520"/>
      <c r="AC157" s="518"/>
      <c r="AD157" s="519"/>
      <c r="AE157" s="519"/>
      <c r="AF157" s="519"/>
      <c r="AG157" s="519"/>
      <c r="AH157" s="519"/>
      <c r="AI157" s="519"/>
      <c r="AJ157" s="519"/>
      <c r="AK157" s="519"/>
      <c r="AL157" s="519"/>
      <c r="AM157" s="519"/>
      <c r="AN157" s="519"/>
      <c r="AO157" s="519"/>
      <c r="AP157" s="519"/>
      <c r="AQ157" s="519"/>
      <c r="AR157" s="519"/>
      <c r="AS157" s="519"/>
      <c r="AT157" s="519"/>
      <c r="AU157" s="519"/>
      <c r="AV157" s="519"/>
      <c r="AW157" s="519"/>
      <c r="AX157" s="519"/>
      <c r="AY157" s="519"/>
      <c r="AZ157" s="519"/>
      <c r="BA157" s="519"/>
      <c r="BB157" s="519"/>
      <c r="BC157" s="519"/>
      <c r="BD157" s="519"/>
      <c r="BE157" s="519"/>
      <c r="BF157" s="519"/>
      <c r="BG157" s="519"/>
      <c r="BH157" s="522"/>
      <c r="BI157" s="522"/>
      <c r="BJ157" s="522"/>
      <c r="BK157" s="522"/>
      <c r="BL157" s="522"/>
      <c r="BM157" s="522"/>
      <c r="BN157" s="522"/>
      <c r="BO157" s="522"/>
      <c r="BP157" s="522"/>
      <c r="BQ157" s="522"/>
    </row>
    <row r="158" customFormat="false" ht="15" hidden="false" customHeight="false" outlineLevel="0" collapsed="false">
      <c r="A158" s="510"/>
      <c r="B158" s="517" t="n">
        <f aca="false">'Additional items'!$I5</f>
        <v>0</v>
      </c>
      <c r="C158" s="517"/>
      <c r="D158" s="517"/>
      <c r="E158" s="517"/>
      <c r="F158" s="517"/>
      <c r="G158" s="368"/>
      <c r="H158" s="478"/>
      <c r="I158" s="478"/>
      <c r="J158" s="478"/>
      <c r="K158" s="439"/>
      <c r="L158" s="449"/>
      <c r="M158" s="518"/>
      <c r="N158" s="519"/>
      <c r="O158" s="519"/>
      <c r="P158" s="519"/>
      <c r="Q158" s="519"/>
      <c r="R158" s="520"/>
      <c r="S158" s="518"/>
      <c r="T158" s="519"/>
      <c r="U158" s="519"/>
      <c r="V158" s="520"/>
      <c r="W158" s="521"/>
      <c r="X158" s="522"/>
      <c r="Y158" s="518"/>
      <c r="Z158" s="519"/>
      <c r="AA158" s="519"/>
      <c r="AB158" s="520"/>
      <c r="AC158" s="518"/>
      <c r="AD158" s="519"/>
      <c r="AE158" s="519"/>
      <c r="AF158" s="519"/>
      <c r="AG158" s="519"/>
      <c r="AH158" s="519"/>
      <c r="AI158" s="519"/>
      <c r="AJ158" s="519"/>
      <c r="AK158" s="519"/>
      <c r="AL158" s="519"/>
      <c r="AM158" s="519"/>
      <c r="AN158" s="519"/>
      <c r="AO158" s="519"/>
      <c r="AP158" s="519"/>
      <c r="AQ158" s="519"/>
      <c r="AR158" s="519"/>
      <c r="AS158" s="519"/>
      <c r="AT158" s="519"/>
      <c r="AU158" s="519"/>
      <c r="AV158" s="519"/>
      <c r="AW158" s="519"/>
      <c r="AX158" s="519"/>
      <c r="AY158" s="519"/>
      <c r="AZ158" s="519"/>
      <c r="BA158" s="519"/>
      <c r="BB158" s="519"/>
      <c r="BC158" s="519"/>
      <c r="BD158" s="519"/>
      <c r="BE158" s="519"/>
      <c r="BF158" s="519"/>
      <c r="BG158" s="519"/>
      <c r="BH158" s="522"/>
      <c r="BI158" s="522"/>
      <c r="BJ158" s="522"/>
      <c r="BK158" s="522"/>
      <c r="BL158" s="522"/>
      <c r="BM158" s="522"/>
      <c r="BN158" s="522"/>
      <c r="BO158" s="522"/>
      <c r="BP158" s="522"/>
      <c r="BQ158" s="522"/>
    </row>
    <row r="159" customFormat="false" ht="15" hidden="false" customHeight="false" outlineLevel="0" collapsed="false">
      <c r="A159" s="510"/>
      <c r="B159" s="517" t="n">
        <f aca="false">'Additional items'!$I6</f>
        <v>0</v>
      </c>
      <c r="C159" s="517"/>
      <c r="D159" s="517"/>
      <c r="E159" s="517"/>
      <c r="F159" s="517"/>
      <c r="G159" s="368"/>
      <c r="H159" s="478"/>
      <c r="I159" s="478"/>
      <c r="J159" s="478"/>
      <c r="K159" s="439"/>
      <c r="L159" s="449"/>
      <c r="M159" s="518"/>
      <c r="N159" s="519"/>
      <c r="O159" s="519"/>
      <c r="P159" s="519"/>
      <c r="Q159" s="519"/>
      <c r="R159" s="520"/>
      <c r="S159" s="518"/>
      <c r="T159" s="519"/>
      <c r="U159" s="519"/>
      <c r="V159" s="520"/>
      <c r="W159" s="521"/>
      <c r="X159" s="522"/>
      <c r="Y159" s="518"/>
      <c r="Z159" s="519"/>
      <c r="AA159" s="519"/>
      <c r="AB159" s="520"/>
      <c r="AC159" s="518"/>
      <c r="AD159" s="519"/>
      <c r="AE159" s="519"/>
      <c r="AF159" s="519"/>
      <c r="AG159" s="519"/>
      <c r="AH159" s="519"/>
      <c r="AI159" s="519"/>
      <c r="AJ159" s="519"/>
      <c r="AK159" s="519"/>
      <c r="AL159" s="519"/>
      <c r="AM159" s="519"/>
      <c r="AN159" s="519"/>
      <c r="AO159" s="519"/>
      <c r="AP159" s="519"/>
      <c r="AQ159" s="519"/>
      <c r="AR159" s="519"/>
      <c r="AS159" s="519"/>
      <c r="AT159" s="519"/>
      <c r="AU159" s="519"/>
      <c r="AV159" s="519"/>
      <c r="AW159" s="519"/>
      <c r="AX159" s="519"/>
      <c r="AY159" s="519"/>
      <c r="AZ159" s="519"/>
      <c r="BA159" s="519"/>
      <c r="BB159" s="519"/>
      <c r="BC159" s="519"/>
      <c r="BD159" s="519"/>
      <c r="BE159" s="519"/>
      <c r="BF159" s="519"/>
      <c r="BG159" s="519"/>
      <c r="BH159" s="522"/>
      <c r="BI159" s="522"/>
      <c r="BJ159" s="522"/>
      <c r="BK159" s="522"/>
      <c r="BL159" s="522"/>
      <c r="BM159" s="522"/>
      <c r="BN159" s="522"/>
      <c r="BO159" s="522"/>
      <c r="BP159" s="522"/>
      <c r="BQ159" s="522"/>
    </row>
    <row r="160" customFormat="false" ht="15" hidden="false" customHeight="false" outlineLevel="0" collapsed="false">
      <c r="A160" s="510"/>
      <c r="B160" s="517" t="n">
        <f aca="false">'Additional items'!$I7</f>
        <v>0</v>
      </c>
      <c r="C160" s="517"/>
      <c r="D160" s="517"/>
      <c r="E160" s="517"/>
      <c r="F160" s="517"/>
      <c r="G160" s="368"/>
      <c r="H160" s="478"/>
      <c r="I160" s="478"/>
      <c r="J160" s="478"/>
      <c r="K160" s="439"/>
      <c r="L160" s="449"/>
      <c r="M160" s="518"/>
      <c r="N160" s="519"/>
      <c r="O160" s="519"/>
      <c r="P160" s="519"/>
      <c r="Q160" s="519"/>
      <c r="R160" s="520"/>
      <c r="S160" s="518"/>
      <c r="T160" s="519"/>
      <c r="U160" s="519"/>
      <c r="V160" s="520"/>
      <c r="W160" s="521"/>
      <c r="X160" s="522"/>
      <c r="Y160" s="518"/>
      <c r="Z160" s="519"/>
      <c r="AA160" s="519"/>
      <c r="AB160" s="520"/>
      <c r="AC160" s="518"/>
      <c r="AD160" s="519"/>
      <c r="AE160" s="519"/>
      <c r="AF160" s="519"/>
      <c r="AG160" s="519"/>
      <c r="AH160" s="519"/>
      <c r="AI160" s="519"/>
      <c r="AJ160" s="519"/>
      <c r="AK160" s="519"/>
      <c r="AL160" s="519"/>
      <c r="AM160" s="519"/>
      <c r="AN160" s="519"/>
      <c r="AO160" s="519"/>
      <c r="AP160" s="519"/>
      <c r="AQ160" s="519"/>
      <c r="AR160" s="519"/>
      <c r="AS160" s="519"/>
      <c r="AT160" s="519"/>
      <c r="AU160" s="519"/>
      <c r="AV160" s="519"/>
      <c r="AW160" s="519"/>
      <c r="AX160" s="519"/>
      <c r="AY160" s="519"/>
      <c r="AZ160" s="519"/>
      <c r="BA160" s="519"/>
      <c r="BB160" s="519"/>
      <c r="BC160" s="519"/>
      <c r="BD160" s="519"/>
      <c r="BE160" s="519"/>
      <c r="BF160" s="519"/>
      <c r="BG160" s="519"/>
      <c r="BH160" s="522"/>
      <c r="BI160" s="522"/>
      <c r="BJ160" s="522"/>
      <c r="BK160" s="522"/>
      <c r="BL160" s="522"/>
      <c r="BM160" s="522"/>
      <c r="BN160" s="522"/>
      <c r="BO160" s="522"/>
      <c r="BP160" s="522"/>
      <c r="BQ160" s="522"/>
    </row>
    <row r="161" customFormat="false" ht="15" hidden="false" customHeight="false" outlineLevel="0" collapsed="false">
      <c r="A161" s="510"/>
      <c r="B161" s="517" t="n">
        <f aca="false">'Additional items'!$I8</f>
        <v>0</v>
      </c>
      <c r="C161" s="517"/>
      <c r="D161" s="517"/>
      <c r="E161" s="517"/>
      <c r="F161" s="517"/>
      <c r="G161" s="368"/>
      <c r="H161" s="478"/>
      <c r="I161" s="478"/>
      <c r="J161" s="478"/>
      <c r="K161" s="439"/>
      <c r="L161" s="449"/>
      <c r="M161" s="518"/>
      <c r="N161" s="519"/>
      <c r="O161" s="519"/>
      <c r="P161" s="519"/>
      <c r="Q161" s="519"/>
      <c r="R161" s="520"/>
      <c r="S161" s="518"/>
      <c r="T161" s="519"/>
      <c r="U161" s="519"/>
      <c r="V161" s="520"/>
      <c r="W161" s="521"/>
      <c r="X161" s="522"/>
      <c r="Y161" s="518"/>
      <c r="Z161" s="519"/>
      <c r="AA161" s="519"/>
      <c r="AB161" s="520"/>
      <c r="AC161" s="518"/>
      <c r="AD161" s="519"/>
      <c r="AE161" s="519"/>
      <c r="AF161" s="519"/>
      <c r="AG161" s="519"/>
      <c r="AH161" s="519"/>
      <c r="AI161" s="519"/>
      <c r="AJ161" s="519"/>
      <c r="AK161" s="519"/>
      <c r="AL161" s="519"/>
      <c r="AM161" s="519"/>
      <c r="AN161" s="519"/>
      <c r="AO161" s="519"/>
      <c r="AP161" s="519"/>
      <c r="AQ161" s="519"/>
      <c r="AR161" s="519"/>
      <c r="AS161" s="519"/>
      <c r="AT161" s="519"/>
      <c r="AU161" s="519"/>
      <c r="AV161" s="519"/>
      <c r="AW161" s="519"/>
      <c r="AX161" s="519"/>
      <c r="AY161" s="519"/>
      <c r="AZ161" s="519"/>
      <c r="BA161" s="519"/>
      <c r="BB161" s="519"/>
      <c r="BC161" s="519"/>
      <c r="BD161" s="519"/>
      <c r="BE161" s="519"/>
      <c r="BF161" s="519"/>
      <c r="BG161" s="519"/>
      <c r="BH161" s="522"/>
      <c r="BI161" s="522"/>
      <c r="BJ161" s="522"/>
      <c r="BK161" s="522"/>
      <c r="BL161" s="522"/>
      <c r="BM161" s="522"/>
      <c r="BN161" s="522"/>
      <c r="BO161" s="522"/>
      <c r="BP161" s="522"/>
      <c r="BQ161" s="522"/>
    </row>
    <row r="162" customFormat="false" ht="15" hidden="false" customHeight="false" outlineLevel="0" collapsed="false">
      <c r="A162" s="510"/>
      <c r="B162" s="517" t="n">
        <f aca="false">'Additional items'!$I9</f>
        <v>0</v>
      </c>
      <c r="C162" s="517"/>
      <c r="D162" s="517"/>
      <c r="E162" s="517"/>
      <c r="F162" s="517"/>
      <c r="G162" s="368"/>
      <c r="H162" s="478"/>
      <c r="I162" s="478"/>
      <c r="J162" s="478"/>
      <c r="K162" s="439"/>
      <c r="L162" s="449"/>
      <c r="M162" s="518"/>
      <c r="N162" s="519"/>
      <c r="O162" s="519"/>
      <c r="P162" s="519"/>
      <c r="Q162" s="519"/>
      <c r="R162" s="520"/>
      <c r="S162" s="518"/>
      <c r="T162" s="519"/>
      <c r="U162" s="519"/>
      <c r="V162" s="520"/>
      <c r="W162" s="521"/>
      <c r="X162" s="522"/>
      <c r="Y162" s="518"/>
      <c r="Z162" s="519"/>
      <c r="AA162" s="519"/>
      <c r="AB162" s="520"/>
      <c r="AC162" s="518"/>
      <c r="AD162" s="519"/>
      <c r="AE162" s="519"/>
      <c r="AF162" s="519"/>
      <c r="AG162" s="519"/>
      <c r="AH162" s="519"/>
      <c r="AI162" s="519"/>
      <c r="AJ162" s="519"/>
      <c r="AK162" s="519"/>
      <c r="AL162" s="519"/>
      <c r="AM162" s="519"/>
      <c r="AN162" s="519"/>
      <c r="AO162" s="519"/>
      <c r="AP162" s="519"/>
      <c r="AQ162" s="519"/>
      <c r="AR162" s="519"/>
      <c r="AS162" s="519"/>
      <c r="AT162" s="519"/>
      <c r="AU162" s="519"/>
      <c r="AV162" s="519"/>
      <c r="AW162" s="519"/>
      <c r="AX162" s="519"/>
      <c r="AY162" s="519"/>
      <c r="AZ162" s="519"/>
      <c r="BA162" s="519"/>
      <c r="BB162" s="519"/>
      <c r="BC162" s="519"/>
      <c r="BD162" s="519"/>
      <c r="BE162" s="519"/>
      <c r="BF162" s="519"/>
      <c r="BG162" s="519"/>
      <c r="BH162" s="522"/>
      <c r="BI162" s="522"/>
      <c r="BJ162" s="522"/>
      <c r="BK162" s="522"/>
      <c r="BL162" s="522"/>
      <c r="BM162" s="522"/>
      <c r="BN162" s="522"/>
      <c r="BO162" s="522"/>
      <c r="BP162" s="522"/>
      <c r="BQ162" s="522"/>
    </row>
    <row r="163" customFormat="false" ht="15" hidden="false" customHeight="false" outlineLevel="0" collapsed="false">
      <c r="A163" s="510"/>
      <c r="B163" s="517" t="n">
        <f aca="false">'Additional items'!$I10</f>
        <v>0</v>
      </c>
      <c r="C163" s="517"/>
      <c r="D163" s="517"/>
      <c r="E163" s="517"/>
      <c r="F163" s="517"/>
      <c r="G163" s="368"/>
      <c r="H163" s="478"/>
      <c r="I163" s="478"/>
      <c r="J163" s="478"/>
      <c r="K163" s="439"/>
      <c r="L163" s="449"/>
      <c r="M163" s="518"/>
      <c r="N163" s="519"/>
      <c r="O163" s="519"/>
      <c r="P163" s="519"/>
      <c r="Q163" s="519"/>
      <c r="R163" s="520"/>
      <c r="S163" s="518"/>
      <c r="T163" s="519"/>
      <c r="U163" s="519"/>
      <c r="V163" s="520"/>
      <c r="W163" s="521"/>
      <c r="X163" s="522"/>
      <c r="Y163" s="518"/>
      <c r="Z163" s="519"/>
      <c r="AA163" s="519"/>
      <c r="AB163" s="520"/>
      <c r="AC163" s="518"/>
      <c r="AD163" s="519"/>
      <c r="AE163" s="519"/>
      <c r="AF163" s="519"/>
      <c r="AG163" s="519"/>
      <c r="AH163" s="519"/>
      <c r="AI163" s="519"/>
      <c r="AJ163" s="519"/>
      <c r="AK163" s="519"/>
      <c r="AL163" s="519"/>
      <c r="AM163" s="519"/>
      <c r="AN163" s="519"/>
      <c r="AO163" s="519"/>
      <c r="AP163" s="519"/>
      <c r="AQ163" s="519"/>
      <c r="AR163" s="519"/>
      <c r="AS163" s="519"/>
      <c r="AT163" s="519"/>
      <c r="AU163" s="519"/>
      <c r="AV163" s="519"/>
      <c r="AW163" s="519"/>
      <c r="AX163" s="519"/>
      <c r="AY163" s="519"/>
      <c r="AZ163" s="519"/>
      <c r="BA163" s="519"/>
      <c r="BB163" s="519"/>
      <c r="BC163" s="519"/>
      <c r="BD163" s="519"/>
      <c r="BE163" s="519"/>
      <c r="BF163" s="519"/>
      <c r="BG163" s="519"/>
      <c r="BH163" s="522"/>
      <c r="BI163" s="522"/>
      <c r="BJ163" s="522"/>
      <c r="BK163" s="522"/>
      <c r="BL163" s="522"/>
      <c r="BM163" s="522"/>
      <c r="BN163" s="522"/>
      <c r="BO163" s="522"/>
      <c r="BP163" s="522"/>
      <c r="BQ163" s="522"/>
    </row>
    <row r="164" customFormat="false" ht="15" hidden="false" customHeight="false" outlineLevel="0" collapsed="false">
      <c r="A164" s="510"/>
      <c r="B164" s="517" t="n">
        <f aca="false">'Additional items'!$I11</f>
        <v>0</v>
      </c>
      <c r="C164" s="517"/>
      <c r="D164" s="517"/>
      <c r="E164" s="517"/>
      <c r="F164" s="517"/>
      <c r="G164" s="368"/>
      <c r="H164" s="478"/>
      <c r="I164" s="478"/>
      <c r="J164" s="478"/>
      <c r="K164" s="439"/>
      <c r="L164" s="449"/>
      <c r="M164" s="518"/>
      <c r="N164" s="519"/>
      <c r="O164" s="519"/>
      <c r="P164" s="519"/>
      <c r="Q164" s="519"/>
      <c r="R164" s="520"/>
      <c r="S164" s="518"/>
      <c r="T164" s="519"/>
      <c r="U164" s="519"/>
      <c r="V164" s="520"/>
      <c r="W164" s="521"/>
      <c r="X164" s="522"/>
      <c r="Y164" s="518"/>
      <c r="Z164" s="519"/>
      <c r="AA164" s="519"/>
      <c r="AB164" s="520"/>
      <c r="AC164" s="518"/>
      <c r="AD164" s="519"/>
      <c r="AE164" s="519"/>
      <c r="AF164" s="519"/>
      <c r="AG164" s="519"/>
      <c r="AH164" s="519"/>
      <c r="AI164" s="519"/>
      <c r="AJ164" s="519"/>
      <c r="AK164" s="519"/>
      <c r="AL164" s="519"/>
      <c r="AM164" s="519"/>
      <c r="AN164" s="519"/>
      <c r="AO164" s="519"/>
      <c r="AP164" s="519"/>
      <c r="AQ164" s="519"/>
      <c r="AR164" s="519"/>
      <c r="AS164" s="519"/>
      <c r="AT164" s="519"/>
      <c r="AU164" s="519"/>
      <c r="AV164" s="519"/>
      <c r="AW164" s="519"/>
      <c r="AX164" s="519"/>
      <c r="AY164" s="519"/>
      <c r="AZ164" s="519"/>
      <c r="BA164" s="519"/>
      <c r="BB164" s="519"/>
      <c r="BC164" s="519"/>
      <c r="BD164" s="519"/>
      <c r="BE164" s="519"/>
      <c r="BF164" s="519"/>
      <c r="BG164" s="519"/>
      <c r="BH164" s="522"/>
      <c r="BI164" s="522"/>
      <c r="BJ164" s="522"/>
      <c r="BK164" s="522"/>
      <c r="BL164" s="522"/>
      <c r="BM164" s="522"/>
      <c r="BN164" s="522"/>
      <c r="BO164" s="522"/>
      <c r="BP164" s="522"/>
      <c r="BQ164" s="522"/>
    </row>
    <row r="165" customFormat="false" ht="15" hidden="false" customHeight="false" outlineLevel="0" collapsed="false">
      <c r="A165" s="510"/>
      <c r="B165" s="517" t="n">
        <f aca="false">'Additional items'!$I12</f>
        <v>0</v>
      </c>
      <c r="C165" s="517"/>
      <c r="D165" s="517"/>
      <c r="E165" s="517"/>
      <c r="F165" s="517"/>
      <c r="G165" s="368"/>
      <c r="H165" s="478"/>
      <c r="I165" s="478"/>
      <c r="J165" s="478"/>
      <c r="K165" s="439"/>
      <c r="L165" s="449"/>
      <c r="M165" s="518"/>
      <c r="N165" s="519"/>
      <c r="O165" s="519"/>
      <c r="P165" s="519"/>
      <c r="Q165" s="519"/>
      <c r="R165" s="520"/>
      <c r="S165" s="518"/>
      <c r="T165" s="519"/>
      <c r="U165" s="519"/>
      <c r="V165" s="520"/>
      <c r="W165" s="521"/>
      <c r="X165" s="522"/>
      <c r="Y165" s="518"/>
      <c r="Z165" s="519"/>
      <c r="AA165" s="519"/>
      <c r="AB165" s="520"/>
      <c r="AC165" s="518"/>
      <c r="AD165" s="519"/>
      <c r="AE165" s="519"/>
      <c r="AF165" s="519"/>
      <c r="AG165" s="519"/>
      <c r="AH165" s="519"/>
      <c r="AI165" s="519"/>
      <c r="AJ165" s="519"/>
      <c r="AK165" s="519"/>
      <c r="AL165" s="519"/>
      <c r="AM165" s="519"/>
      <c r="AN165" s="519"/>
      <c r="AO165" s="519"/>
      <c r="AP165" s="519"/>
      <c r="AQ165" s="519"/>
      <c r="AR165" s="519"/>
      <c r="AS165" s="519"/>
      <c r="AT165" s="519"/>
      <c r="AU165" s="519"/>
      <c r="AV165" s="519"/>
      <c r="AW165" s="519"/>
      <c r="AX165" s="519"/>
      <c r="AY165" s="519"/>
      <c r="AZ165" s="519"/>
      <c r="BA165" s="519"/>
      <c r="BB165" s="519"/>
      <c r="BC165" s="519"/>
      <c r="BD165" s="519"/>
      <c r="BE165" s="519"/>
      <c r="BF165" s="519"/>
      <c r="BG165" s="519"/>
      <c r="BH165" s="522"/>
      <c r="BI165" s="522"/>
      <c r="BJ165" s="522"/>
      <c r="BK165" s="522"/>
      <c r="BL165" s="522"/>
      <c r="BM165" s="522"/>
      <c r="BN165" s="522"/>
      <c r="BO165" s="522"/>
      <c r="BP165" s="522"/>
      <c r="BQ165" s="522"/>
    </row>
    <row r="166" customFormat="false" ht="15" hidden="false" customHeight="false" outlineLevel="0" collapsed="false">
      <c r="A166" s="510"/>
      <c r="B166" s="517" t="n">
        <f aca="false">'Additional items'!$I13</f>
        <v>0</v>
      </c>
      <c r="C166" s="517"/>
      <c r="D166" s="517"/>
      <c r="E166" s="517"/>
      <c r="F166" s="517"/>
      <c r="G166" s="368"/>
      <c r="H166" s="478"/>
      <c r="I166" s="478"/>
      <c r="J166" s="478"/>
      <c r="K166" s="439"/>
      <c r="L166" s="449"/>
      <c r="M166" s="518"/>
      <c r="N166" s="519"/>
      <c r="O166" s="519"/>
      <c r="P166" s="519"/>
      <c r="Q166" s="519"/>
      <c r="R166" s="520"/>
      <c r="S166" s="518"/>
      <c r="T166" s="519"/>
      <c r="U166" s="519"/>
      <c r="V166" s="520"/>
      <c r="W166" s="521"/>
      <c r="X166" s="522"/>
      <c r="Y166" s="518"/>
      <c r="Z166" s="519"/>
      <c r="AA166" s="519"/>
      <c r="AB166" s="520"/>
      <c r="AC166" s="518"/>
      <c r="AD166" s="519"/>
      <c r="AE166" s="519"/>
      <c r="AF166" s="519"/>
      <c r="AG166" s="519"/>
      <c r="AH166" s="519"/>
      <c r="AI166" s="519"/>
      <c r="AJ166" s="519"/>
      <c r="AK166" s="519"/>
      <c r="AL166" s="519"/>
      <c r="AM166" s="519"/>
      <c r="AN166" s="519"/>
      <c r="AO166" s="519"/>
      <c r="AP166" s="519"/>
      <c r="AQ166" s="519"/>
      <c r="AR166" s="519"/>
      <c r="AS166" s="519"/>
      <c r="AT166" s="519"/>
      <c r="AU166" s="519"/>
      <c r="AV166" s="519"/>
      <c r="AW166" s="519"/>
      <c r="AX166" s="519"/>
      <c r="AY166" s="519"/>
      <c r="AZ166" s="519"/>
      <c r="BA166" s="519"/>
      <c r="BB166" s="519"/>
      <c r="BC166" s="519"/>
      <c r="BD166" s="519"/>
      <c r="BE166" s="519"/>
      <c r="BF166" s="519"/>
      <c r="BG166" s="519"/>
      <c r="BH166" s="522"/>
      <c r="BI166" s="522"/>
      <c r="BJ166" s="522"/>
      <c r="BK166" s="522"/>
      <c r="BL166" s="522"/>
      <c r="BM166" s="522"/>
      <c r="BN166" s="522"/>
      <c r="BO166" s="522"/>
      <c r="BP166" s="522"/>
      <c r="BQ166" s="522"/>
    </row>
    <row r="167" customFormat="false" ht="15" hidden="false" customHeight="false" outlineLevel="0" collapsed="false">
      <c r="A167" s="510"/>
      <c r="B167" s="517" t="n">
        <f aca="false">'Additional items'!$I14</f>
        <v>0</v>
      </c>
      <c r="C167" s="517"/>
      <c r="D167" s="517"/>
      <c r="E167" s="517"/>
      <c r="F167" s="517"/>
      <c r="G167" s="368"/>
      <c r="H167" s="478"/>
      <c r="I167" s="478"/>
      <c r="J167" s="478"/>
      <c r="K167" s="439"/>
      <c r="L167" s="449"/>
      <c r="M167" s="518"/>
      <c r="N167" s="519"/>
      <c r="O167" s="519"/>
      <c r="P167" s="519"/>
      <c r="Q167" s="519"/>
      <c r="R167" s="520"/>
      <c r="S167" s="518"/>
      <c r="T167" s="519"/>
      <c r="U167" s="519"/>
      <c r="V167" s="520"/>
      <c r="W167" s="521"/>
      <c r="X167" s="522"/>
      <c r="Y167" s="518"/>
      <c r="Z167" s="519"/>
      <c r="AA167" s="519"/>
      <c r="AB167" s="520"/>
      <c r="AC167" s="518"/>
      <c r="AD167" s="519"/>
      <c r="AE167" s="519"/>
      <c r="AF167" s="519"/>
      <c r="AG167" s="519"/>
      <c r="AH167" s="519"/>
      <c r="AI167" s="519"/>
      <c r="AJ167" s="519"/>
      <c r="AK167" s="519"/>
      <c r="AL167" s="519"/>
      <c r="AM167" s="519"/>
      <c r="AN167" s="519"/>
      <c r="AO167" s="519"/>
      <c r="AP167" s="519"/>
      <c r="AQ167" s="519"/>
      <c r="AR167" s="519"/>
      <c r="AS167" s="519"/>
      <c r="AT167" s="519"/>
      <c r="AU167" s="519"/>
      <c r="AV167" s="519"/>
      <c r="AW167" s="519"/>
      <c r="AX167" s="519"/>
      <c r="AY167" s="519"/>
      <c r="AZ167" s="519"/>
      <c r="BA167" s="519"/>
      <c r="BB167" s="519"/>
      <c r="BC167" s="519"/>
      <c r="BD167" s="519"/>
      <c r="BE167" s="519"/>
      <c r="BF167" s="519"/>
      <c r="BG167" s="519"/>
      <c r="BH167" s="522"/>
      <c r="BI167" s="522"/>
      <c r="BJ167" s="522"/>
      <c r="BK167" s="522"/>
      <c r="BL167" s="522"/>
      <c r="BM167" s="522"/>
      <c r="BN167" s="522"/>
      <c r="BO167" s="522"/>
      <c r="BP167" s="522"/>
      <c r="BQ167" s="522"/>
    </row>
    <row r="168" customFormat="false" ht="15" hidden="false" customHeight="false" outlineLevel="0" collapsed="false">
      <c r="A168" s="510"/>
      <c r="B168" s="517" t="n">
        <f aca="false">'Additional items'!$I15</f>
        <v>0</v>
      </c>
      <c r="C168" s="517"/>
      <c r="D168" s="517"/>
      <c r="E168" s="517"/>
      <c r="F168" s="517"/>
      <c r="G168" s="368"/>
      <c r="H168" s="478"/>
      <c r="I168" s="478"/>
      <c r="J168" s="478"/>
      <c r="K168" s="439"/>
      <c r="L168" s="449"/>
      <c r="M168" s="518"/>
      <c r="N168" s="519"/>
      <c r="O168" s="519"/>
      <c r="P168" s="519"/>
      <c r="Q168" s="519"/>
      <c r="R168" s="520"/>
      <c r="S168" s="518"/>
      <c r="T168" s="519"/>
      <c r="U168" s="519"/>
      <c r="V168" s="520"/>
      <c r="W168" s="521"/>
      <c r="X168" s="522"/>
      <c r="Y168" s="518"/>
      <c r="Z168" s="519"/>
      <c r="AA168" s="519"/>
      <c r="AB168" s="520"/>
      <c r="AC168" s="518"/>
      <c r="AD168" s="519"/>
      <c r="AE168" s="519"/>
      <c r="AF168" s="519"/>
      <c r="AG168" s="519"/>
      <c r="AH168" s="519"/>
      <c r="AI168" s="519"/>
      <c r="AJ168" s="519"/>
      <c r="AK168" s="519"/>
      <c r="AL168" s="519"/>
      <c r="AM168" s="519"/>
      <c r="AN168" s="519"/>
      <c r="AO168" s="519"/>
      <c r="AP168" s="519"/>
      <c r="AQ168" s="519"/>
      <c r="AR168" s="519"/>
      <c r="AS168" s="519"/>
      <c r="AT168" s="519"/>
      <c r="AU168" s="519"/>
      <c r="AV168" s="519"/>
      <c r="AW168" s="519"/>
      <c r="AX168" s="519"/>
      <c r="AY168" s="519"/>
      <c r="AZ168" s="519"/>
      <c r="BA168" s="519"/>
      <c r="BB168" s="519"/>
      <c r="BC168" s="519"/>
      <c r="BD168" s="519"/>
      <c r="BE168" s="519"/>
      <c r="BF168" s="519"/>
      <c r="BG168" s="519"/>
      <c r="BH168" s="522"/>
      <c r="BI168" s="522"/>
      <c r="BJ168" s="522"/>
      <c r="BK168" s="522"/>
      <c r="BL168" s="522"/>
      <c r="BM168" s="522"/>
      <c r="BN168" s="522"/>
      <c r="BO168" s="522"/>
      <c r="BP168" s="522"/>
      <c r="BQ168" s="522"/>
    </row>
    <row r="169" customFormat="false" ht="15" hidden="false" customHeight="false" outlineLevel="0" collapsed="false">
      <c r="A169" s="510"/>
      <c r="B169" s="517" t="n">
        <f aca="false">'Additional items'!$I16</f>
        <v>0</v>
      </c>
      <c r="C169" s="517"/>
      <c r="D169" s="517"/>
      <c r="E169" s="517"/>
      <c r="F169" s="517"/>
      <c r="G169" s="368"/>
      <c r="H169" s="478"/>
      <c r="I169" s="478"/>
      <c r="J169" s="478"/>
      <c r="K169" s="439"/>
      <c r="L169" s="449"/>
      <c r="M169" s="518"/>
      <c r="N169" s="519"/>
      <c r="O169" s="519"/>
      <c r="P169" s="519"/>
      <c r="Q169" s="519"/>
      <c r="R169" s="520"/>
      <c r="S169" s="518"/>
      <c r="T169" s="519"/>
      <c r="U169" s="519"/>
      <c r="V169" s="520"/>
      <c r="W169" s="521"/>
      <c r="X169" s="522"/>
      <c r="Y169" s="518"/>
      <c r="Z169" s="519"/>
      <c r="AA169" s="519"/>
      <c r="AB169" s="520"/>
      <c r="AC169" s="518"/>
      <c r="AD169" s="519"/>
      <c r="AE169" s="519"/>
      <c r="AF169" s="519"/>
      <c r="AG169" s="519"/>
      <c r="AH169" s="519"/>
      <c r="AI169" s="519"/>
      <c r="AJ169" s="519"/>
      <c r="AK169" s="519"/>
      <c r="AL169" s="519"/>
      <c r="AM169" s="519"/>
      <c r="AN169" s="519"/>
      <c r="AO169" s="519"/>
      <c r="AP169" s="519"/>
      <c r="AQ169" s="519"/>
      <c r="AR169" s="519"/>
      <c r="AS169" s="519"/>
      <c r="AT169" s="519"/>
      <c r="AU169" s="519"/>
      <c r="AV169" s="519"/>
      <c r="AW169" s="519"/>
      <c r="AX169" s="519"/>
      <c r="AY169" s="519"/>
      <c r="AZ169" s="519"/>
      <c r="BA169" s="519"/>
      <c r="BB169" s="519"/>
      <c r="BC169" s="519"/>
      <c r="BD169" s="519"/>
      <c r="BE169" s="519"/>
      <c r="BF169" s="519"/>
      <c r="BG169" s="519"/>
      <c r="BH169" s="522"/>
      <c r="BI169" s="522"/>
      <c r="BJ169" s="522"/>
      <c r="BK169" s="522"/>
      <c r="BL169" s="522"/>
      <c r="BM169" s="522"/>
      <c r="BN169" s="522"/>
      <c r="BO169" s="522"/>
      <c r="BP169" s="522"/>
      <c r="BQ169" s="522"/>
    </row>
    <row r="170" customFormat="false" ht="15" hidden="false" customHeight="false" outlineLevel="0" collapsed="false">
      <c r="A170" s="510"/>
      <c r="B170" s="517" t="n">
        <f aca="false">'Additional items'!$I17</f>
        <v>0</v>
      </c>
      <c r="C170" s="517"/>
      <c r="D170" s="517"/>
      <c r="E170" s="517"/>
      <c r="F170" s="517"/>
      <c r="G170" s="368"/>
      <c r="H170" s="478"/>
      <c r="I170" s="478"/>
      <c r="J170" s="478"/>
      <c r="K170" s="439"/>
      <c r="L170" s="449"/>
      <c r="M170" s="518"/>
      <c r="N170" s="519"/>
      <c r="O170" s="519"/>
      <c r="P170" s="519"/>
      <c r="Q170" s="519"/>
      <c r="R170" s="520"/>
      <c r="S170" s="518"/>
      <c r="T170" s="519"/>
      <c r="U170" s="519"/>
      <c r="V170" s="520"/>
      <c r="W170" s="521"/>
      <c r="X170" s="522"/>
      <c r="Y170" s="518"/>
      <c r="Z170" s="519"/>
      <c r="AA170" s="519"/>
      <c r="AB170" s="520"/>
      <c r="AC170" s="518"/>
      <c r="AD170" s="519"/>
      <c r="AE170" s="519"/>
      <c r="AF170" s="519"/>
      <c r="AG170" s="519"/>
      <c r="AH170" s="519"/>
      <c r="AI170" s="519"/>
      <c r="AJ170" s="519"/>
      <c r="AK170" s="519"/>
      <c r="AL170" s="519"/>
      <c r="AM170" s="519"/>
      <c r="AN170" s="519"/>
      <c r="AO170" s="519"/>
      <c r="AP170" s="519"/>
      <c r="AQ170" s="519"/>
      <c r="AR170" s="519"/>
      <c r="AS170" s="519"/>
      <c r="AT170" s="519"/>
      <c r="AU170" s="519"/>
      <c r="AV170" s="519"/>
      <c r="AW170" s="519"/>
      <c r="AX170" s="519"/>
      <c r="AY170" s="519"/>
      <c r="AZ170" s="519"/>
      <c r="BA170" s="519"/>
      <c r="BB170" s="519"/>
      <c r="BC170" s="519"/>
      <c r="BD170" s="519"/>
      <c r="BE170" s="519"/>
      <c r="BF170" s="519"/>
      <c r="BG170" s="519"/>
      <c r="BH170" s="522"/>
      <c r="BI170" s="522"/>
      <c r="BJ170" s="522"/>
      <c r="BK170" s="522"/>
      <c r="BL170" s="522"/>
      <c r="BM170" s="522"/>
      <c r="BN170" s="522"/>
      <c r="BO170" s="522"/>
      <c r="BP170" s="522"/>
      <c r="BQ170" s="522"/>
    </row>
    <row r="171" customFormat="false" ht="15" hidden="false" customHeight="false" outlineLevel="0" collapsed="false">
      <c r="A171" s="510"/>
      <c r="B171" s="517" t="n">
        <f aca="false">'Additional items'!$I18</f>
        <v>0</v>
      </c>
      <c r="C171" s="517"/>
      <c r="D171" s="517"/>
      <c r="E171" s="517"/>
      <c r="F171" s="517"/>
      <c r="G171" s="368"/>
      <c r="H171" s="478"/>
      <c r="I171" s="478"/>
      <c r="J171" s="478"/>
      <c r="K171" s="439"/>
      <c r="L171" s="449"/>
      <c r="M171" s="518"/>
      <c r="N171" s="519"/>
      <c r="O171" s="519"/>
      <c r="P171" s="519"/>
      <c r="Q171" s="519"/>
      <c r="R171" s="520"/>
      <c r="S171" s="518"/>
      <c r="T171" s="519"/>
      <c r="U171" s="519"/>
      <c r="V171" s="520"/>
      <c r="W171" s="521"/>
      <c r="X171" s="522"/>
      <c r="Y171" s="518"/>
      <c r="Z171" s="519"/>
      <c r="AA171" s="519"/>
      <c r="AB171" s="520"/>
      <c r="AC171" s="518"/>
      <c r="AD171" s="519"/>
      <c r="AE171" s="519"/>
      <c r="AF171" s="519"/>
      <c r="AG171" s="519"/>
      <c r="AH171" s="519"/>
      <c r="AI171" s="519"/>
      <c r="AJ171" s="519"/>
      <c r="AK171" s="519"/>
      <c r="AL171" s="519"/>
      <c r="AM171" s="519"/>
      <c r="AN171" s="519"/>
      <c r="AO171" s="519"/>
      <c r="AP171" s="519"/>
      <c r="AQ171" s="519"/>
      <c r="AR171" s="519"/>
      <c r="AS171" s="519"/>
      <c r="AT171" s="519"/>
      <c r="AU171" s="519"/>
      <c r="AV171" s="519"/>
      <c r="AW171" s="519"/>
      <c r="AX171" s="519"/>
      <c r="AY171" s="519"/>
      <c r="AZ171" s="519"/>
      <c r="BA171" s="519"/>
      <c r="BB171" s="519"/>
      <c r="BC171" s="519"/>
      <c r="BD171" s="519"/>
      <c r="BE171" s="519"/>
      <c r="BF171" s="519"/>
      <c r="BG171" s="519"/>
      <c r="BH171" s="522"/>
      <c r="BI171" s="522"/>
      <c r="BJ171" s="522"/>
      <c r="BK171" s="522"/>
      <c r="BL171" s="522"/>
      <c r="BM171" s="522"/>
      <c r="BN171" s="522"/>
      <c r="BO171" s="522"/>
      <c r="BP171" s="522"/>
      <c r="BQ171" s="522"/>
    </row>
    <row r="172" customFormat="false" ht="15" hidden="false" customHeight="false" outlineLevel="0" collapsed="false">
      <c r="A172" s="510"/>
      <c r="B172" s="517" t="n">
        <f aca="false">'Additional items'!$I19</f>
        <v>0</v>
      </c>
      <c r="C172" s="517"/>
      <c r="D172" s="517"/>
      <c r="E172" s="517"/>
      <c r="F172" s="517"/>
      <c r="G172" s="368"/>
      <c r="H172" s="478"/>
      <c r="I172" s="478"/>
      <c r="J172" s="478"/>
      <c r="K172" s="439"/>
      <c r="L172" s="449"/>
      <c r="M172" s="518"/>
      <c r="N172" s="519"/>
      <c r="O172" s="519"/>
      <c r="P172" s="519"/>
      <c r="Q172" s="519"/>
      <c r="R172" s="520"/>
      <c r="S172" s="518"/>
      <c r="T172" s="519"/>
      <c r="U172" s="519"/>
      <c r="V172" s="520"/>
      <c r="W172" s="521"/>
      <c r="X172" s="522"/>
      <c r="Y172" s="518"/>
      <c r="Z172" s="519"/>
      <c r="AA172" s="519"/>
      <c r="AB172" s="520"/>
      <c r="AC172" s="518"/>
      <c r="AD172" s="519"/>
      <c r="AE172" s="519"/>
      <c r="AF172" s="519"/>
      <c r="AG172" s="519"/>
      <c r="AH172" s="519"/>
      <c r="AI172" s="519"/>
      <c r="AJ172" s="519"/>
      <c r="AK172" s="519"/>
      <c r="AL172" s="519"/>
      <c r="AM172" s="519"/>
      <c r="AN172" s="519"/>
      <c r="AO172" s="519"/>
      <c r="AP172" s="519"/>
      <c r="AQ172" s="519"/>
      <c r="AR172" s="519"/>
      <c r="AS172" s="519"/>
      <c r="AT172" s="519"/>
      <c r="AU172" s="519"/>
      <c r="AV172" s="519"/>
      <c r="AW172" s="519"/>
      <c r="AX172" s="519"/>
      <c r="AY172" s="519"/>
      <c r="AZ172" s="519"/>
      <c r="BA172" s="519"/>
      <c r="BB172" s="519"/>
      <c r="BC172" s="519"/>
      <c r="BD172" s="519"/>
      <c r="BE172" s="519"/>
      <c r="BF172" s="519"/>
      <c r="BG172" s="519"/>
      <c r="BH172" s="522"/>
      <c r="BI172" s="522"/>
      <c r="BJ172" s="522"/>
      <c r="BK172" s="522"/>
      <c r="BL172" s="522"/>
      <c r="BM172" s="522"/>
      <c r="BN172" s="522"/>
      <c r="BO172" s="522"/>
      <c r="BP172" s="522"/>
      <c r="BQ172" s="522"/>
    </row>
    <row r="173" customFormat="false" ht="15" hidden="false" customHeight="false" outlineLevel="0" collapsed="false">
      <c r="A173" s="510"/>
      <c r="B173" s="517" t="n">
        <f aca="false">'Additional items'!$I20</f>
        <v>0</v>
      </c>
      <c r="C173" s="517"/>
      <c r="D173" s="517"/>
      <c r="E173" s="517"/>
      <c r="F173" s="517"/>
      <c r="G173" s="368"/>
      <c r="H173" s="478"/>
      <c r="I173" s="478"/>
      <c r="J173" s="478"/>
      <c r="K173" s="439"/>
      <c r="L173" s="449"/>
      <c r="M173" s="518"/>
      <c r="N173" s="519"/>
      <c r="O173" s="519"/>
      <c r="P173" s="519"/>
      <c r="Q173" s="519"/>
      <c r="R173" s="520"/>
      <c r="S173" s="518"/>
      <c r="T173" s="519"/>
      <c r="U173" s="519"/>
      <c r="V173" s="520"/>
      <c r="W173" s="521"/>
      <c r="X173" s="522"/>
      <c r="Y173" s="518"/>
      <c r="Z173" s="519"/>
      <c r="AA173" s="519"/>
      <c r="AB173" s="520"/>
      <c r="AC173" s="518"/>
      <c r="AD173" s="519"/>
      <c r="AE173" s="519"/>
      <c r="AF173" s="519"/>
      <c r="AG173" s="519"/>
      <c r="AH173" s="519"/>
      <c r="AI173" s="519"/>
      <c r="AJ173" s="519"/>
      <c r="AK173" s="519"/>
      <c r="AL173" s="519"/>
      <c r="AM173" s="519"/>
      <c r="AN173" s="519"/>
      <c r="AO173" s="519"/>
      <c r="AP173" s="519"/>
      <c r="AQ173" s="519"/>
      <c r="AR173" s="519"/>
      <c r="AS173" s="519"/>
      <c r="AT173" s="519"/>
      <c r="AU173" s="519"/>
      <c r="AV173" s="519"/>
      <c r="AW173" s="519"/>
      <c r="AX173" s="519"/>
      <c r="AY173" s="519"/>
      <c r="AZ173" s="519"/>
      <c r="BA173" s="519"/>
      <c r="BB173" s="519"/>
      <c r="BC173" s="519"/>
      <c r="BD173" s="519"/>
      <c r="BE173" s="519"/>
      <c r="BF173" s="519"/>
      <c r="BG173" s="519"/>
      <c r="BH173" s="522"/>
      <c r="BI173" s="522"/>
      <c r="BJ173" s="522"/>
      <c r="BK173" s="522"/>
      <c r="BL173" s="522"/>
      <c r="BM173" s="522"/>
      <c r="BN173" s="522"/>
      <c r="BO173" s="522"/>
      <c r="BP173" s="522"/>
      <c r="BQ173" s="522"/>
    </row>
    <row r="174" customFormat="false" ht="15" hidden="false" customHeight="false" outlineLevel="0" collapsed="false">
      <c r="A174" s="510"/>
      <c r="B174" s="517" t="n">
        <f aca="false">'Additional items'!$I21</f>
        <v>0</v>
      </c>
      <c r="C174" s="517"/>
      <c r="D174" s="517"/>
      <c r="E174" s="517"/>
      <c r="F174" s="517"/>
      <c r="G174" s="368"/>
      <c r="H174" s="478"/>
      <c r="I174" s="478"/>
      <c r="J174" s="478"/>
      <c r="K174" s="439"/>
      <c r="L174" s="449"/>
      <c r="M174" s="518"/>
      <c r="N174" s="519"/>
      <c r="O174" s="519"/>
      <c r="P174" s="519"/>
      <c r="Q174" s="519"/>
      <c r="R174" s="520"/>
      <c r="S174" s="518"/>
      <c r="T174" s="519"/>
      <c r="U174" s="519"/>
      <c r="V174" s="520"/>
      <c r="W174" s="521"/>
      <c r="X174" s="522"/>
      <c r="Y174" s="518"/>
      <c r="Z174" s="519"/>
      <c r="AA174" s="519"/>
      <c r="AB174" s="520"/>
      <c r="AC174" s="518"/>
      <c r="AD174" s="519"/>
      <c r="AE174" s="519"/>
      <c r="AF174" s="519"/>
      <c r="AG174" s="519"/>
      <c r="AH174" s="519"/>
      <c r="AI174" s="519"/>
      <c r="AJ174" s="519"/>
      <c r="AK174" s="519"/>
      <c r="AL174" s="519"/>
      <c r="AM174" s="519"/>
      <c r="AN174" s="519"/>
      <c r="AO174" s="519"/>
      <c r="AP174" s="519"/>
      <c r="AQ174" s="519"/>
      <c r="AR174" s="519"/>
      <c r="AS174" s="519"/>
      <c r="AT174" s="519"/>
      <c r="AU174" s="519"/>
      <c r="AV174" s="519"/>
      <c r="AW174" s="519"/>
      <c r="AX174" s="519"/>
      <c r="AY174" s="519"/>
      <c r="AZ174" s="519"/>
      <c r="BA174" s="519"/>
      <c r="BB174" s="519"/>
      <c r="BC174" s="519"/>
      <c r="BD174" s="519"/>
      <c r="BE174" s="519"/>
      <c r="BF174" s="519"/>
      <c r="BG174" s="519"/>
      <c r="BH174" s="522"/>
      <c r="BI174" s="522"/>
      <c r="BJ174" s="522"/>
      <c r="BK174" s="522"/>
      <c r="BL174" s="522"/>
      <c r="BM174" s="522"/>
      <c r="BN174" s="522"/>
      <c r="BO174" s="522"/>
      <c r="BP174" s="522"/>
      <c r="BQ174" s="522"/>
    </row>
    <row r="175" customFormat="false" ht="15" hidden="false" customHeight="false" outlineLevel="0" collapsed="false">
      <c r="A175" s="510"/>
      <c r="B175" s="517" t="n">
        <f aca="false">'Additional items'!$I22</f>
        <v>0</v>
      </c>
      <c r="C175" s="517"/>
      <c r="D175" s="517"/>
      <c r="E175" s="517"/>
      <c r="F175" s="517"/>
      <c r="G175" s="368"/>
      <c r="H175" s="478"/>
      <c r="I175" s="478"/>
      <c r="J175" s="478"/>
      <c r="K175" s="439"/>
      <c r="L175" s="449"/>
      <c r="M175" s="518"/>
      <c r="N175" s="519"/>
      <c r="O175" s="519"/>
      <c r="P175" s="519"/>
      <c r="Q175" s="519"/>
      <c r="R175" s="520"/>
      <c r="S175" s="518"/>
      <c r="T175" s="519"/>
      <c r="U175" s="519"/>
      <c r="V175" s="520"/>
      <c r="W175" s="521"/>
      <c r="X175" s="522"/>
      <c r="Y175" s="518"/>
      <c r="Z175" s="519"/>
      <c r="AA175" s="519"/>
      <c r="AB175" s="520"/>
      <c r="AC175" s="518"/>
      <c r="AD175" s="519"/>
      <c r="AE175" s="519"/>
      <c r="AF175" s="519"/>
      <c r="AG175" s="519"/>
      <c r="AH175" s="519"/>
      <c r="AI175" s="519"/>
      <c r="AJ175" s="519"/>
      <c r="AK175" s="519"/>
      <c r="AL175" s="519"/>
      <c r="AM175" s="519"/>
      <c r="AN175" s="519"/>
      <c r="AO175" s="519"/>
      <c r="AP175" s="519"/>
      <c r="AQ175" s="519"/>
      <c r="AR175" s="519"/>
      <c r="AS175" s="519"/>
      <c r="AT175" s="519"/>
      <c r="AU175" s="519"/>
      <c r="AV175" s="519"/>
      <c r="AW175" s="519"/>
      <c r="AX175" s="519"/>
      <c r="AY175" s="519"/>
      <c r="AZ175" s="519"/>
      <c r="BA175" s="519"/>
      <c r="BB175" s="519"/>
      <c r="BC175" s="519"/>
      <c r="BD175" s="519"/>
      <c r="BE175" s="519"/>
      <c r="BF175" s="519"/>
      <c r="BG175" s="519"/>
      <c r="BH175" s="522"/>
      <c r="BI175" s="522"/>
      <c r="BJ175" s="522"/>
      <c r="BK175" s="522"/>
      <c r="BL175" s="522"/>
      <c r="BM175" s="522"/>
      <c r="BN175" s="522"/>
      <c r="BO175" s="522"/>
      <c r="BP175" s="522"/>
      <c r="BQ175" s="522"/>
    </row>
    <row r="176" customFormat="false" ht="15" hidden="false" customHeight="false" outlineLevel="0" collapsed="false">
      <c r="A176" s="510"/>
      <c r="B176" s="517" t="n">
        <f aca="false">'Additional items'!$I23</f>
        <v>0</v>
      </c>
      <c r="C176" s="517"/>
      <c r="D176" s="517"/>
      <c r="E176" s="517"/>
      <c r="F176" s="517"/>
      <c r="G176" s="368"/>
      <c r="H176" s="478"/>
      <c r="I176" s="478"/>
      <c r="J176" s="478"/>
      <c r="K176" s="439"/>
      <c r="L176" s="449"/>
      <c r="M176" s="518"/>
      <c r="N176" s="519"/>
      <c r="O176" s="519"/>
      <c r="P176" s="519"/>
      <c r="Q176" s="519"/>
      <c r="R176" s="520"/>
      <c r="S176" s="518"/>
      <c r="T176" s="519"/>
      <c r="U176" s="519"/>
      <c r="V176" s="520"/>
      <c r="W176" s="521"/>
      <c r="X176" s="522"/>
      <c r="Y176" s="518"/>
      <c r="Z176" s="519"/>
      <c r="AA176" s="519"/>
      <c r="AB176" s="520"/>
      <c r="AC176" s="518"/>
      <c r="AD176" s="519"/>
      <c r="AE176" s="519"/>
      <c r="AF176" s="519"/>
      <c r="AG176" s="519"/>
      <c r="AH176" s="519"/>
      <c r="AI176" s="519"/>
      <c r="AJ176" s="519"/>
      <c r="AK176" s="519"/>
      <c r="AL176" s="519"/>
      <c r="AM176" s="519"/>
      <c r="AN176" s="519"/>
      <c r="AO176" s="519"/>
      <c r="AP176" s="519"/>
      <c r="AQ176" s="519"/>
      <c r="AR176" s="519"/>
      <c r="AS176" s="519"/>
      <c r="AT176" s="519"/>
      <c r="AU176" s="519"/>
      <c r="AV176" s="519"/>
      <c r="AW176" s="519"/>
      <c r="AX176" s="519"/>
      <c r="AY176" s="519"/>
      <c r="AZ176" s="519"/>
      <c r="BA176" s="519"/>
      <c r="BB176" s="519"/>
      <c r="BC176" s="519"/>
      <c r="BD176" s="519"/>
      <c r="BE176" s="519"/>
      <c r="BF176" s="519"/>
      <c r="BG176" s="519"/>
      <c r="BH176" s="522"/>
      <c r="BI176" s="522"/>
      <c r="BJ176" s="522"/>
      <c r="BK176" s="522"/>
      <c r="BL176" s="522"/>
      <c r="BM176" s="522"/>
      <c r="BN176" s="522"/>
      <c r="BO176" s="522"/>
      <c r="BP176" s="522"/>
      <c r="BQ176" s="522"/>
    </row>
    <row r="177" customFormat="false" ht="15" hidden="false" customHeight="false" outlineLevel="0" collapsed="false">
      <c r="A177" s="510"/>
      <c r="B177" s="517" t="n">
        <f aca="false">'Additional items'!$I24</f>
        <v>0</v>
      </c>
      <c r="C177" s="517"/>
      <c r="D177" s="517"/>
      <c r="E177" s="517"/>
      <c r="F177" s="517"/>
      <c r="G177" s="368"/>
      <c r="H177" s="478"/>
      <c r="I177" s="478"/>
      <c r="J177" s="478"/>
      <c r="K177" s="439"/>
      <c r="L177" s="449"/>
      <c r="M177" s="518"/>
      <c r="N177" s="519"/>
      <c r="O177" s="519"/>
      <c r="P177" s="519"/>
      <c r="Q177" s="519"/>
      <c r="R177" s="520"/>
      <c r="S177" s="518"/>
      <c r="T177" s="519"/>
      <c r="U177" s="519"/>
      <c r="V177" s="520"/>
      <c r="W177" s="521"/>
      <c r="X177" s="522"/>
      <c r="Y177" s="518"/>
      <c r="Z177" s="519"/>
      <c r="AA177" s="519"/>
      <c r="AB177" s="520"/>
      <c r="AC177" s="518"/>
      <c r="AD177" s="519"/>
      <c r="AE177" s="519"/>
      <c r="AF177" s="519"/>
      <c r="AG177" s="519"/>
      <c r="AH177" s="519"/>
      <c r="AI177" s="519"/>
      <c r="AJ177" s="519"/>
      <c r="AK177" s="519"/>
      <c r="AL177" s="519"/>
      <c r="AM177" s="519"/>
      <c r="AN177" s="519"/>
      <c r="AO177" s="519"/>
      <c r="AP177" s="519"/>
      <c r="AQ177" s="519"/>
      <c r="AR177" s="519"/>
      <c r="AS177" s="519"/>
      <c r="AT177" s="519"/>
      <c r="AU177" s="519"/>
      <c r="AV177" s="519"/>
      <c r="AW177" s="519"/>
      <c r="AX177" s="519"/>
      <c r="AY177" s="519"/>
      <c r="AZ177" s="519"/>
      <c r="BA177" s="519"/>
      <c r="BB177" s="519"/>
      <c r="BC177" s="519"/>
      <c r="BD177" s="519"/>
      <c r="BE177" s="519"/>
      <c r="BF177" s="519"/>
      <c r="BG177" s="519"/>
      <c r="BH177" s="522"/>
      <c r="BI177" s="522"/>
      <c r="BJ177" s="522"/>
      <c r="BK177" s="522"/>
      <c r="BL177" s="522"/>
      <c r="BM177" s="522"/>
      <c r="BN177" s="522"/>
      <c r="BO177" s="522"/>
      <c r="BP177" s="522"/>
      <c r="BQ177" s="522"/>
    </row>
    <row r="178" customFormat="false" ht="15" hidden="false" customHeight="false" outlineLevel="0" collapsed="false">
      <c r="A178" s="510"/>
      <c r="B178" s="517" t="n">
        <f aca="false">'Additional items'!$I25</f>
        <v>0</v>
      </c>
      <c r="C178" s="517"/>
      <c r="D178" s="517"/>
      <c r="E178" s="517"/>
      <c r="F178" s="517"/>
      <c r="G178" s="368"/>
      <c r="H178" s="478"/>
      <c r="I178" s="478"/>
      <c r="J178" s="478"/>
      <c r="K178" s="439"/>
      <c r="L178" s="449"/>
      <c r="M178" s="518"/>
      <c r="N178" s="519"/>
      <c r="O178" s="519"/>
      <c r="P178" s="519"/>
      <c r="Q178" s="519"/>
      <c r="R178" s="520"/>
      <c r="S178" s="518"/>
      <c r="T178" s="519"/>
      <c r="U178" s="519"/>
      <c r="V178" s="520"/>
      <c r="W178" s="521"/>
      <c r="X178" s="522"/>
      <c r="Y178" s="518"/>
      <c r="Z178" s="519"/>
      <c r="AA178" s="519"/>
      <c r="AB178" s="520"/>
      <c r="AC178" s="518"/>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19"/>
      <c r="AY178" s="519"/>
      <c r="AZ178" s="519"/>
      <c r="BA178" s="519"/>
      <c r="BB178" s="519"/>
      <c r="BC178" s="519"/>
      <c r="BD178" s="519"/>
      <c r="BE178" s="519"/>
      <c r="BF178" s="519"/>
      <c r="BG178" s="519"/>
      <c r="BH178" s="522"/>
      <c r="BI178" s="522"/>
      <c r="BJ178" s="522"/>
      <c r="BK178" s="522"/>
      <c r="BL178" s="522"/>
      <c r="BM178" s="522"/>
      <c r="BN178" s="522"/>
      <c r="BO178" s="522"/>
      <c r="BP178" s="522"/>
      <c r="BQ178" s="522"/>
    </row>
    <row r="179" customFormat="false" ht="15" hidden="false" customHeight="false" outlineLevel="0" collapsed="false">
      <c r="A179" s="510"/>
      <c r="B179" s="523" t="n">
        <f aca="false">'Additional items'!$I26</f>
        <v>0</v>
      </c>
      <c r="C179" s="523"/>
      <c r="D179" s="523"/>
      <c r="E179" s="523"/>
      <c r="F179" s="523"/>
      <c r="G179" s="375"/>
      <c r="H179" s="485"/>
      <c r="I179" s="485"/>
      <c r="J179" s="485"/>
      <c r="K179" s="440"/>
      <c r="L179" s="450"/>
      <c r="M179" s="524"/>
      <c r="N179" s="525"/>
      <c r="O179" s="525"/>
      <c r="P179" s="525"/>
      <c r="Q179" s="525"/>
      <c r="R179" s="526"/>
      <c r="S179" s="524"/>
      <c r="T179" s="525"/>
      <c r="U179" s="525"/>
      <c r="V179" s="526"/>
      <c r="W179" s="527"/>
      <c r="X179" s="528"/>
      <c r="Y179" s="524"/>
      <c r="Z179" s="525"/>
      <c r="AA179" s="525"/>
      <c r="AB179" s="526"/>
      <c r="AC179" s="524"/>
      <c r="AD179" s="525"/>
      <c r="AE179" s="525"/>
      <c r="AF179" s="525"/>
      <c r="AG179" s="525"/>
      <c r="AH179" s="525"/>
      <c r="AI179" s="525"/>
      <c r="AJ179" s="525"/>
      <c r="AK179" s="525"/>
      <c r="AL179" s="525"/>
      <c r="AM179" s="525"/>
      <c r="AN179" s="525"/>
      <c r="AO179" s="525"/>
      <c r="AP179" s="525"/>
      <c r="AQ179" s="525"/>
      <c r="AR179" s="525"/>
      <c r="AS179" s="525"/>
      <c r="AT179" s="525"/>
      <c r="AU179" s="525"/>
      <c r="AV179" s="525"/>
      <c r="AW179" s="525"/>
      <c r="AX179" s="525"/>
      <c r="AY179" s="525"/>
      <c r="AZ179" s="525"/>
      <c r="BA179" s="525"/>
      <c r="BB179" s="525"/>
      <c r="BC179" s="525"/>
      <c r="BD179" s="525"/>
      <c r="BE179" s="525"/>
      <c r="BF179" s="525"/>
      <c r="BG179" s="525"/>
      <c r="BH179" s="528"/>
      <c r="BI179" s="528"/>
      <c r="BJ179" s="528"/>
      <c r="BK179" s="528"/>
      <c r="BL179" s="528"/>
      <c r="BM179" s="528"/>
      <c r="BN179" s="528"/>
      <c r="BO179" s="528"/>
      <c r="BP179" s="528"/>
      <c r="BQ179" s="528"/>
    </row>
    <row r="180" customFormat="false" ht="15" hidden="false" customHeight="true" outlineLevel="0" collapsed="false">
      <c r="A180" s="529" t="s">
        <v>186</v>
      </c>
      <c r="B180" s="530" t="s">
        <v>187</v>
      </c>
      <c r="C180" s="530"/>
      <c r="D180" s="530"/>
      <c r="E180" s="530"/>
      <c r="F180" s="530"/>
      <c r="G180" s="382"/>
      <c r="H180" s="471"/>
      <c r="I180" s="471"/>
      <c r="J180" s="471"/>
      <c r="K180" s="438"/>
      <c r="L180" s="448"/>
      <c r="M180" s="531"/>
      <c r="N180" s="532"/>
      <c r="O180" s="532"/>
      <c r="P180" s="532" t="n">
        <v>17</v>
      </c>
      <c r="Q180" s="532" t="n">
        <v>17</v>
      </c>
      <c r="R180" s="533" t="n">
        <v>17</v>
      </c>
      <c r="S180" s="531"/>
      <c r="T180" s="532"/>
      <c r="U180" s="532"/>
      <c r="V180" s="533"/>
      <c r="W180" s="534"/>
      <c r="X180" s="535"/>
      <c r="Y180" s="531"/>
      <c r="Z180" s="532"/>
      <c r="AA180" s="532"/>
      <c r="AB180" s="533"/>
      <c r="AC180" s="531" t="n">
        <v>10</v>
      </c>
      <c r="AD180" s="532"/>
      <c r="AE180" s="532"/>
      <c r="AF180" s="532"/>
      <c r="AG180" s="532"/>
      <c r="AH180" s="532"/>
      <c r="AI180" s="532"/>
      <c r="AJ180" s="532"/>
      <c r="AK180" s="532"/>
      <c r="AL180" s="532"/>
      <c r="AM180" s="532"/>
      <c r="AN180" s="532"/>
      <c r="AO180" s="532"/>
      <c r="AP180" s="532"/>
      <c r="AQ180" s="532"/>
      <c r="AR180" s="532"/>
      <c r="AS180" s="532"/>
      <c r="AT180" s="532"/>
      <c r="AU180" s="532"/>
      <c r="AV180" s="532"/>
      <c r="AW180" s="532"/>
      <c r="AX180" s="532"/>
      <c r="AY180" s="532"/>
      <c r="AZ180" s="532"/>
      <c r="BA180" s="532"/>
      <c r="BB180" s="532"/>
      <c r="BC180" s="532"/>
      <c r="BD180" s="532"/>
      <c r="BE180" s="532"/>
      <c r="BF180" s="532"/>
      <c r="BG180" s="532"/>
      <c r="BH180" s="535" t="n">
        <v>160</v>
      </c>
      <c r="BI180" s="535"/>
      <c r="BJ180" s="535"/>
      <c r="BK180" s="535"/>
      <c r="BL180" s="535"/>
      <c r="BM180" s="535"/>
      <c r="BN180" s="535"/>
      <c r="BO180" s="535"/>
      <c r="BP180" s="535"/>
      <c r="BQ180" s="535"/>
    </row>
    <row r="181" customFormat="false" ht="15" hidden="false" customHeight="false" outlineLevel="0" collapsed="false">
      <c r="A181" s="529"/>
      <c r="B181" s="536" t="s">
        <v>188</v>
      </c>
      <c r="C181" s="536"/>
      <c r="D181" s="536"/>
      <c r="E181" s="536"/>
      <c r="F181" s="536"/>
      <c r="G181" s="388"/>
      <c r="H181" s="478"/>
      <c r="I181" s="478"/>
      <c r="J181" s="478"/>
      <c r="K181" s="439"/>
      <c r="L181" s="449"/>
      <c r="M181" s="537"/>
      <c r="N181" s="538"/>
      <c r="O181" s="538"/>
      <c r="P181" s="538" t="n">
        <v>6</v>
      </c>
      <c r="Q181" s="538" t="n">
        <v>6</v>
      </c>
      <c r="R181" s="539" t="n">
        <v>6</v>
      </c>
      <c r="S181" s="537"/>
      <c r="T181" s="538"/>
      <c r="U181" s="538"/>
      <c r="V181" s="539"/>
      <c r="W181" s="540"/>
      <c r="X181" s="541" t="n">
        <v>6</v>
      </c>
      <c r="Y181" s="537"/>
      <c r="Z181" s="538"/>
      <c r="AA181" s="538"/>
      <c r="AB181" s="539"/>
      <c r="AC181" s="537"/>
      <c r="AD181" s="538"/>
      <c r="AE181" s="538"/>
      <c r="AF181" s="538"/>
      <c r="AG181" s="538"/>
      <c r="AH181" s="538"/>
      <c r="AI181" s="538"/>
      <c r="AJ181" s="538"/>
      <c r="AK181" s="538"/>
      <c r="AL181" s="538"/>
      <c r="AM181" s="538"/>
      <c r="AN181" s="538"/>
      <c r="AO181" s="538"/>
      <c r="AP181" s="538"/>
      <c r="AQ181" s="538"/>
      <c r="AR181" s="538"/>
      <c r="AS181" s="538"/>
      <c r="AT181" s="538"/>
      <c r="AU181" s="538"/>
      <c r="AV181" s="538"/>
      <c r="AW181" s="538"/>
      <c r="AX181" s="538"/>
      <c r="AY181" s="538"/>
      <c r="AZ181" s="538"/>
      <c r="BA181" s="538"/>
      <c r="BB181" s="538"/>
      <c r="BC181" s="538"/>
      <c r="BD181" s="538"/>
      <c r="BE181" s="538"/>
      <c r="BF181" s="538"/>
      <c r="BG181" s="538"/>
      <c r="BH181" s="541" t="n">
        <v>300</v>
      </c>
      <c r="BI181" s="541"/>
      <c r="BJ181" s="541"/>
      <c r="BK181" s="541"/>
      <c r="BL181" s="541"/>
      <c r="BM181" s="541"/>
      <c r="BN181" s="541"/>
      <c r="BO181" s="541"/>
      <c r="BP181" s="541"/>
      <c r="BQ181" s="541"/>
    </row>
    <row r="182" customFormat="false" ht="15" hidden="false" customHeight="false" outlineLevel="0" collapsed="false">
      <c r="A182" s="529"/>
      <c r="B182" s="536" t="s">
        <v>189</v>
      </c>
      <c r="C182" s="536"/>
      <c r="D182" s="536"/>
      <c r="E182" s="536"/>
      <c r="F182" s="536"/>
      <c r="G182" s="388"/>
      <c r="H182" s="478"/>
      <c r="I182" s="478"/>
      <c r="J182" s="478"/>
      <c r="K182" s="439"/>
      <c r="L182" s="449"/>
      <c r="M182" s="537" t="n">
        <v>3</v>
      </c>
      <c r="N182" s="538" t="n">
        <v>3</v>
      </c>
      <c r="O182" s="538"/>
      <c r="P182" s="538"/>
      <c r="Q182" s="538"/>
      <c r="R182" s="539"/>
      <c r="S182" s="537" t="n">
        <v>2</v>
      </c>
      <c r="T182" s="538"/>
      <c r="U182" s="538"/>
      <c r="V182" s="539"/>
      <c r="W182" s="540" t="n">
        <v>7</v>
      </c>
      <c r="X182" s="541" t="n">
        <v>7</v>
      </c>
      <c r="Y182" s="537" t="n">
        <v>11</v>
      </c>
      <c r="Z182" s="538" t="n">
        <v>4</v>
      </c>
      <c r="AA182" s="538" t="n">
        <v>8</v>
      </c>
      <c r="AB182" s="539" t="n">
        <v>10</v>
      </c>
      <c r="AC182" s="537"/>
      <c r="AD182" s="538"/>
      <c r="AE182" s="538"/>
      <c r="AF182" s="538"/>
      <c r="AG182" s="538"/>
      <c r="AH182" s="538" t="n">
        <v>15</v>
      </c>
      <c r="AI182" s="538"/>
      <c r="AJ182" s="538"/>
      <c r="AK182" s="538" t="n">
        <v>4</v>
      </c>
      <c r="AL182" s="538" t="n">
        <v>4</v>
      </c>
      <c r="AM182" s="538" t="n">
        <v>5</v>
      </c>
      <c r="AN182" s="538"/>
      <c r="AO182" s="538"/>
      <c r="AP182" s="538"/>
      <c r="AQ182" s="538"/>
      <c r="AR182" s="538" t="n">
        <v>15</v>
      </c>
      <c r="AS182" s="538"/>
      <c r="AT182" s="538"/>
      <c r="AU182" s="538" t="n">
        <v>4</v>
      </c>
      <c r="AV182" s="538" t="n">
        <v>4</v>
      </c>
      <c r="AW182" s="538" t="n">
        <v>5</v>
      </c>
      <c r="AX182" s="538"/>
      <c r="AY182" s="538"/>
      <c r="AZ182" s="538"/>
      <c r="BA182" s="538"/>
      <c r="BB182" s="538" t="n">
        <v>15</v>
      </c>
      <c r="BC182" s="538"/>
      <c r="BD182" s="538"/>
      <c r="BE182" s="538" t="n">
        <v>4</v>
      </c>
      <c r="BF182" s="538" t="n">
        <v>4</v>
      </c>
      <c r="BG182" s="538" t="n">
        <v>5</v>
      </c>
      <c r="BH182" s="541" t="n">
        <v>350</v>
      </c>
      <c r="BI182" s="541"/>
      <c r="BJ182" s="541"/>
      <c r="BK182" s="541"/>
      <c r="BL182" s="541"/>
      <c r="BM182" s="541"/>
      <c r="BN182" s="541"/>
      <c r="BO182" s="541"/>
      <c r="BP182" s="541"/>
      <c r="BQ182" s="541"/>
    </row>
    <row r="183" customFormat="false" ht="15" hidden="false" customHeight="false" outlineLevel="0" collapsed="false">
      <c r="A183" s="529"/>
      <c r="B183" s="536" t="s">
        <v>190</v>
      </c>
      <c r="C183" s="536"/>
      <c r="D183" s="536"/>
      <c r="E183" s="536"/>
      <c r="F183" s="536"/>
      <c r="G183" s="388"/>
      <c r="H183" s="478"/>
      <c r="I183" s="478"/>
      <c r="J183" s="478"/>
      <c r="K183" s="439"/>
      <c r="L183" s="449"/>
      <c r="M183" s="537"/>
      <c r="N183" s="538" t="n">
        <v>6</v>
      </c>
      <c r="O183" s="538" t="n">
        <v>16</v>
      </c>
      <c r="P183" s="538"/>
      <c r="Q183" s="538"/>
      <c r="R183" s="539"/>
      <c r="S183" s="537" t="n">
        <v>4</v>
      </c>
      <c r="T183" s="538" t="n">
        <v>250</v>
      </c>
      <c r="U183" s="538" t="n">
        <v>250</v>
      </c>
      <c r="V183" s="539" t="n">
        <v>250</v>
      </c>
      <c r="W183" s="540" t="n">
        <v>9</v>
      </c>
      <c r="X183" s="541" t="n">
        <v>9</v>
      </c>
      <c r="Y183" s="537" t="n">
        <v>14</v>
      </c>
      <c r="Z183" s="538" t="n">
        <v>10</v>
      </c>
      <c r="AA183" s="538" t="n">
        <v>22</v>
      </c>
      <c r="AB183" s="539" t="n">
        <v>15</v>
      </c>
      <c r="AC183" s="537" t="n">
        <v>20</v>
      </c>
      <c r="AD183" s="538"/>
      <c r="AE183" s="538"/>
      <c r="AF183" s="538"/>
      <c r="AG183" s="538"/>
      <c r="AH183" s="538" t="n">
        <v>15</v>
      </c>
      <c r="AI183" s="538"/>
      <c r="AJ183" s="538"/>
      <c r="AK183" s="538"/>
      <c r="AL183" s="538"/>
      <c r="AM183" s="538" t="n">
        <v>2</v>
      </c>
      <c r="AN183" s="538"/>
      <c r="AO183" s="538"/>
      <c r="AP183" s="538"/>
      <c r="AQ183" s="538"/>
      <c r="AR183" s="538" t="n">
        <v>15</v>
      </c>
      <c r="AS183" s="538"/>
      <c r="AT183" s="538"/>
      <c r="AU183" s="538"/>
      <c r="AV183" s="538"/>
      <c r="AW183" s="538" t="n">
        <v>2</v>
      </c>
      <c r="AX183" s="538"/>
      <c r="AY183" s="538"/>
      <c r="AZ183" s="538"/>
      <c r="BA183" s="538"/>
      <c r="BB183" s="538" t="n">
        <v>15</v>
      </c>
      <c r="BC183" s="538"/>
      <c r="BD183" s="538"/>
      <c r="BE183" s="538"/>
      <c r="BF183" s="538"/>
      <c r="BG183" s="538" t="n">
        <v>2</v>
      </c>
      <c r="BH183" s="541" t="n">
        <v>280</v>
      </c>
      <c r="BI183" s="541"/>
      <c r="BJ183" s="541"/>
      <c r="BK183" s="541"/>
      <c r="BL183" s="541"/>
      <c r="BM183" s="541"/>
      <c r="BN183" s="541"/>
      <c r="BO183" s="541"/>
      <c r="BP183" s="541"/>
      <c r="BQ183" s="541"/>
    </row>
    <row r="184" customFormat="false" ht="15" hidden="false" customHeight="false" outlineLevel="0" collapsed="false">
      <c r="A184" s="529"/>
      <c r="B184" s="536" t="s">
        <v>191</v>
      </c>
      <c r="C184" s="536"/>
      <c r="D184" s="536"/>
      <c r="E184" s="536"/>
      <c r="F184" s="536"/>
      <c r="G184" s="388"/>
      <c r="H184" s="478"/>
      <c r="I184" s="478"/>
      <c r="J184" s="478"/>
      <c r="K184" s="439"/>
      <c r="L184" s="449"/>
      <c r="M184" s="537" t="n">
        <v>2</v>
      </c>
      <c r="N184" s="538"/>
      <c r="O184" s="538" t="n">
        <v>6</v>
      </c>
      <c r="P184" s="538"/>
      <c r="Q184" s="538"/>
      <c r="R184" s="539"/>
      <c r="S184" s="537"/>
      <c r="T184" s="538"/>
      <c r="U184" s="538"/>
      <c r="V184" s="539"/>
      <c r="W184" s="540"/>
      <c r="X184" s="541"/>
      <c r="Y184" s="537"/>
      <c r="Z184" s="538"/>
      <c r="AA184" s="538"/>
      <c r="AB184" s="539"/>
      <c r="AC184" s="537"/>
      <c r="AD184" s="538" t="n">
        <v>10</v>
      </c>
      <c r="AE184" s="538"/>
      <c r="AF184" s="538"/>
      <c r="AG184" s="538"/>
      <c r="AH184" s="538"/>
      <c r="AI184" s="538"/>
      <c r="AJ184" s="538" t="n">
        <v>40</v>
      </c>
      <c r="AK184" s="538" t="n">
        <v>2</v>
      </c>
      <c r="AL184" s="538" t="n">
        <v>2</v>
      </c>
      <c r="AM184" s="538"/>
      <c r="AN184" s="538"/>
      <c r="AO184" s="538"/>
      <c r="AP184" s="538"/>
      <c r="AQ184" s="538"/>
      <c r="AR184" s="538"/>
      <c r="AS184" s="538"/>
      <c r="AT184" s="538" t="n">
        <v>40</v>
      </c>
      <c r="AU184" s="538" t="n">
        <v>2</v>
      </c>
      <c r="AV184" s="538" t="n">
        <v>2</v>
      </c>
      <c r="AW184" s="538"/>
      <c r="AX184" s="538"/>
      <c r="AY184" s="538"/>
      <c r="AZ184" s="538"/>
      <c r="BA184" s="538"/>
      <c r="BB184" s="538"/>
      <c r="BC184" s="538"/>
      <c r="BD184" s="538" t="n">
        <v>40</v>
      </c>
      <c r="BE184" s="538" t="n">
        <v>2</v>
      </c>
      <c r="BF184" s="538" t="n">
        <v>2</v>
      </c>
      <c r="BG184" s="538"/>
      <c r="BH184" s="541"/>
      <c r="BI184" s="541"/>
      <c r="BJ184" s="541"/>
      <c r="BK184" s="541"/>
      <c r="BL184" s="541"/>
      <c r="BM184" s="541"/>
      <c r="BN184" s="541"/>
      <c r="BO184" s="541"/>
      <c r="BP184" s="541"/>
      <c r="BQ184" s="541"/>
    </row>
    <row r="185" customFormat="false" ht="15" hidden="false" customHeight="false" outlineLevel="0" collapsed="false">
      <c r="A185" s="529"/>
      <c r="B185" s="536" t="s">
        <v>192</v>
      </c>
      <c r="C185" s="536"/>
      <c r="D185" s="536"/>
      <c r="E185" s="536"/>
      <c r="F185" s="536"/>
      <c r="G185" s="388"/>
      <c r="H185" s="478"/>
      <c r="I185" s="478"/>
      <c r="J185" s="478"/>
      <c r="K185" s="439"/>
      <c r="L185" s="449"/>
      <c r="M185" s="537"/>
      <c r="N185" s="538"/>
      <c r="O185" s="538"/>
      <c r="P185" s="538"/>
      <c r="Q185" s="538"/>
      <c r="R185" s="539"/>
      <c r="S185" s="537"/>
      <c r="T185" s="538"/>
      <c r="U185" s="538"/>
      <c r="V185" s="539"/>
      <c r="W185" s="540"/>
      <c r="X185" s="541"/>
      <c r="Y185" s="537"/>
      <c r="Z185" s="538"/>
      <c r="AA185" s="538"/>
      <c r="AB185" s="539"/>
      <c r="AC185" s="537" t="n">
        <v>40</v>
      </c>
      <c r="AD185" s="538"/>
      <c r="AE185" s="538"/>
      <c r="AF185" s="538"/>
      <c r="AG185" s="538"/>
      <c r="AH185" s="538"/>
      <c r="AI185" s="538"/>
      <c r="AJ185" s="538"/>
      <c r="AK185" s="538"/>
      <c r="AL185" s="538"/>
      <c r="AM185" s="538"/>
      <c r="AN185" s="538"/>
      <c r="AO185" s="538"/>
      <c r="AP185" s="538"/>
      <c r="AQ185" s="538"/>
      <c r="AR185" s="538"/>
      <c r="AS185" s="538"/>
      <c r="AT185" s="538"/>
      <c r="AU185" s="538"/>
      <c r="AV185" s="538"/>
      <c r="AW185" s="538"/>
      <c r="AX185" s="538"/>
      <c r="AY185" s="538"/>
      <c r="AZ185" s="538"/>
      <c r="BA185" s="538"/>
      <c r="BB185" s="538"/>
      <c r="BC185" s="538"/>
      <c r="BD185" s="538"/>
      <c r="BE185" s="538"/>
      <c r="BF185" s="538"/>
      <c r="BG185" s="538"/>
      <c r="BH185" s="541"/>
      <c r="BI185" s="541"/>
      <c r="BJ185" s="541"/>
      <c r="BK185" s="541"/>
      <c r="BL185" s="541"/>
      <c r="BM185" s="541"/>
      <c r="BN185" s="541"/>
      <c r="BO185" s="541"/>
      <c r="BP185" s="541"/>
      <c r="BQ185" s="541"/>
    </row>
    <row r="186" customFormat="false" ht="15" hidden="false" customHeight="false" outlineLevel="0" collapsed="false">
      <c r="A186" s="529"/>
      <c r="B186" s="536" t="s">
        <v>193</v>
      </c>
      <c r="C186" s="536"/>
      <c r="D186" s="536"/>
      <c r="E186" s="536"/>
      <c r="F186" s="536"/>
      <c r="G186" s="388"/>
      <c r="H186" s="478"/>
      <c r="I186" s="478"/>
      <c r="J186" s="478"/>
      <c r="K186" s="439"/>
      <c r="L186" s="449"/>
      <c r="M186" s="537"/>
      <c r="N186" s="538" t="n">
        <v>5</v>
      </c>
      <c r="O186" s="538"/>
      <c r="P186" s="538"/>
      <c r="Q186" s="538"/>
      <c r="R186" s="539"/>
      <c r="S186" s="537"/>
      <c r="T186" s="538"/>
      <c r="U186" s="538"/>
      <c r="V186" s="539"/>
      <c r="W186" s="540" t="n">
        <v>90</v>
      </c>
      <c r="X186" s="541" t="n">
        <v>70</v>
      </c>
      <c r="Y186" s="537"/>
      <c r="Z186" s="538"/>
      <c r="AA186" s="538" t="n">
        <v>240</v>
      </c>
      <c r="AB186" s="539" t="n">
        <v>180</v>
      </c>
      <c r="AC186" s="537"/>
      <c r="AD186" s="538" t="n">
        <v>70</v>
      </c>
      <c r="AE186" s="538"/>
      <c r="AF186" s="538" t="n">
        <v>7</v>
      </c>
      <c r="AG186" s="538" t="n">
        <v>6</v>
      </c>
      <c r="AH186" s="538" t="n">
        <v>15</v>
      </c>
      <c r="AI186" s="538"/>
      <c r="AJ186" s="538" t="n">
        <v>280</v>
      </c>
      <c r="AK186" s="538"/>
      <c r="AL186" s="538"/>
      <c r="AM186" s="538" t="n">
        <v>15</v>
      </c>
      <c r="AN186" s="538"/>
      <c r="AO186" s="538"/>
      <c r="AP186" s="538" t="n">
        <v>7</v>
      </c>
      <c r="AQ186" s="538" t="n">
        <v>6</v>
      </c>
      <c r="AR186" s="538" t="n">
        <v>15</v>
      </c>
      <c r="AS186" s="538"/>
      <c r="AT186" s="538" t="n">
        <v>280</v>
      </c>
      <c r="AU186" s="538"/>
      <c r="AV186" s="538"/>
      <c r="AW186" s="538" t="n">
        <v>15</v>
      </c>
      <c r="AX186" s="538"/>
      <c r="AY186" s="538"/>
      <c r="AZ186" s="538" t="n">
        <v>7</v>
      </c>
      <c r="BA186" s="538" t="n">
        <v>6</v>
      </c>
      <c r="BB186" s="538" t="n">
        <v>15</v>
      </c>
      <c r="BC186" s="538"/>
      <c r="BD186" s="538" t="n">
        <v>280</v>
      </c>
      <c r="BE186" s="538"/>
      <c r="BF186" s="538"/>
      <c r="BG186" s="538" t="n">
        <v>15</v>
      </c>
      <c r="BH186" s="541" t="n">
        <v>2000</v>
      </c>
      <c r="BI186" s="541"/>
      <c r="BJ186" s="541"/>
      <c r="BK186" s="541"/>
      <c r="BL186" s="541"/>
      <c r="BM186" s="541"/>
      <c r="BN186" s="541"/>
      <c r="BO186" s="541"/>
      <c r="BP186" s="541"/>
      <c r="BQ186" s="541"/>
    </row>
    <row r="187" customFormat="false" ht="15" hidden="false" customHeight="false" outlineLevel="0" collapsed="false">
      <c r="A187" s="529"/>
      <c r="B187" s="536" t="s">
        <v>194</v>
      </c>
      <c r="C187" s="536"/>
      <c r="D187" s="536"/>
      <c r="E187" s="536"/>
      <c r="F187" s="536"/>
      <c r="G187" s="388"/>
      <c r="H187" s="478"/>
      <c r="I187" s="478"/>
      <c r="J187" s="478"/>
      <c r="K187" s="439"/>
      <c r="L187" s="449"/>
      <c r="M187" s="537"/>
      <c r="N187" s="538"/>
      <c r="O187" s="538"/>
      <c r="P187" s="538"/>
      <c r="Q187" s="538"/>
      <c r="R187" s="539"/>
      <c r="S187" s="537"/>
      <c r="T187" s="538"/>
      <c r="U187" s="538"/>
      <c r="V187" s="539"/>
      <c r="W187" s="540"/>
      <c r="X187" s="541"/>
      <c r="Y187" s="537"/>
      <c r="Z187" s="538" t="n">
        <v>131</v>
      </c>
      <c r="AA187" s="538" t="n">
        <v>180</v>
      </c>
      <c r="AB187" s="539" t="n">
        <v>220</v>
      </c>
      <c r="AC187" s="537"/>
      <c r="AD187" s="538" t="n">
        <v>60</v>
      </c>
      <c r="AE187" s="538"/>
      <c r="AF187" s="538" t="n">
        <v>6</v>
      </c>
      <c r="AG187" s="538" t="n">
        <v>4</v>
      </c>
      <c r="AH187" s="538"/>
      <c r="AI187" s="538" t="n">
        <v>15</v>
      </c>
      <c r="AJ187" s="538" t="n">
        <v>460</v>
      </c>
      <c r="AK187" s="538"/>
      <c r="AL187" s="538"/>
      <c r="AM187" s="538"/>
      <c r="AN187" s="538"/>
      <c r="AO187" s="538"/>
      <c r="AP187" s="538" t="n">
        <v>6</v>
      </c>
      <c r="AQ187" s="538" t="n">
        <v>4</v>
      </c>
      <c r="AR187" s="538"/>
      <c r="AS187" s="538" t="n">
        <v>15</v>
      </c>
      <c r="AT187" s="538" t="n">
        <v>460</v>
      </c>
      <c r="AU187" s="538"/>
      <c r="AV187" s="538"/>
      <c r="AW187" s="538"/>
      <c r="AX187" s="538"/>
      <c r="AY187" s="538"/>
      <c r="AZ187" s="538" t="n">
        <v>6</v>
      </c>
      <c r="BA187" s="538" t="n">
        <v>4</v>
      </c>
      <c r="BB187" s="538"/>
      <c r="BC187" s="538" t="n">
        <v>15</v>
      </c>
      <c r="BD187" s="538" t="n">
        <v>460</v>
      </c>
      <c r="BE187" s="538"/>
      <c r="BF187" s="538"/>
      <c r="BG187" s="538"/>
      <c r="BH187" s="541" t="n">
        <v>600</v>
      </c>
      <c r="BI187" s="541"/>
      <c r="BJ187" s="541"/>
      <c r="BK187" s="541"/>
      <c r="BL187" s="541"/>
      <c r="BM187" s="541"/>
      <c r="BN187" s="541"/>
      <c r="BO187" s="541"/>
      <c r="BP187" s="541"/>
      <c r="BQ187" s="541"/>
    </row>
    <row r="188" customFormat="false" ht="15" hidden="false" customHeight="false" outlineLevel="0" collapsed="false">
      <c r="A188" s="529"/>
      <c r="B188" s="536" t="s">
        <v>195</v>
      </c>
      <c r="C188" s="536"/>
      <c r="D188" s="536"/>
      <c r="E188" s="536"/>
      <c r="F188" s="536"/>
      <c r="G188" s="388"/>
      <c r="H188" s="478"/>
      <c r="I188" s="478"/>
      <c r="J188" s="478"/>
      <c r="K188" s="439"/>
      <c r="L188" s="449"/>
      <c r="M188" s="537"/>
      <c r="N188" s="538"/>
      <c r="O188" s="538"/>
      <c r="P188" s="538"/>
      <c r="Q188" s="538"/>
      <c r="R188" s="539"/>
      <c r="S188" s="537" t="n">
        <v>8</v>
      </c>
      <c r="T188" s="538" t="n">
        <v>9</v>
      </c>
      <c r="U188" s="538" t="n">
        <v>9</v>
      </c>
      <c r="V188" s="539" t="n">
        <v>9</v>
      </c>
      <c r="W188" s="540"/>
      <c r="X188" s="541"/>
      <c r="Y188" s="537"/>
      <c r="Z188" s="538"/>
      <c r="AA188" s="538" t="n">
        <v>16</v>
      </c>
      <c r="AB188" s="539" t="n">
        <v>19</v>
      </c>
      <c r="AC188" s="537"/>
      <c r="AD188" s="538"/>
      <c r="AE188" s="538" t="n">
        <v>3</v>
      </c>
      <c r="AF188" s="538" t="n">
        <v>5</v>
      </c>
      <c r="AG188" s="538" t="n">
        <v>2</v>
      </c>
      <c r="AH188" s="538"/>
      <c r="AI188" s="538" t="n">
        <v>15</v>
      </c>
      <c r="AJ188" s="538"/>
      <c r="AK188" s="538"/>
      <c r="AL188" s="538"/>
      <c r="AM188" s="538"/>
      <c r="AN188" s="538"/>
      <c r="AO188" s="538"/>
      <c r="AP188" s="538" t="n">
        <v>5</v>
      </c>
      <c r="AQ188" s="538" t="n">
        <v>2</v>
      </c>
      <c r="AR188" s="538"/>
      <c r="AS188" s="538" t="n">
        <v>15</v>
      </c>
      <c r="AT188" s="538"/>
      <c r="AU188" s="538"/>
      <c r="AV188" s="538"/>
      <c r="AW188" s="538"/>
      <c r="AX188" s="538"/>
      <c r="AY188" s="538"/>
      <c r="AZ188" s="538" t="n">
        <v>5</v>
      </c>
      <c r="BA188" s="538" t="n">
        <v>2</v>
      </c>
      <c r="BB188" s="538"/>
      <c r="BC188" s="538" t="n">
        <v>15</v>
      </c>
      <c r="BD188" s="538"/>
      <c r="BE188" s="538"/>
      <c r="BF188" s="538"/>
      <c r="BG188" s="538"/>
      <c r="BH188" s="541" t="n">
        <v>200</v>
      </c>
      <c r="BI188" s="541"/>
      <c r="BJ188" s="541"/>
      <c r="BK188" s="541"/>
      <c r="BL188" s="541"/>
      <c r="BM188" s="541"/>
      <c r="BN188" s="541"/>
      <c r="BO188" s="541"/>
      <c r="BP188" s="541"/>
      <c r="BQ188" s="541"/>
    </row>
    <row r="189" customFormat="false" ht="15" hidden="false" customHeight="false" outlineLevel="0" collapsed="false">
      <c r="A189" s="529"/>
      <c r="B189" s="536" t="s">
        <v>196</v>
      </c>
      <c r="C189" s="536"/>
      <c r="D189" s="536"/>
      <c r="E189" s="536"/>
      <c r="F189" s="536"/>
      <c r="G189" s="388"/>
      <c r="H189" s="478"/>
      <c r="I189" s="478"/>
      <c r="J189" s="478"/>
      <c r="K189" s="439"/>
      <c r="L189" s="449"/>
      <c r="M189" s="537"/>
      <c r="N189" s="538"/>
      <c r="O189" s="538"/>
      <c r="P189" s="538"/>
      <c r="Q189" s="538"/>
      <c r="R189" s="539"/>
      <c r="S189" s="537"/>
      <c r="T189" s="538"/>
      <c r="U189" s="538"/>
      <c r="V189" s="539"/>
      <c r="W189" s="540"/>
      <c r="X189" s="541"/>
      <c r="Y189" s="537"/>
      <c r="Z189" s="538"/>
      <c r="AA189" s="538"/>
      <c r="AB189" s="539"/>
      <c r="AC189" s="537"/>
      <c r="AD189" s="538" t="n">
        <v>19</v>
      </c>
      <c r="AE189" s="538"/>
      <c r="AF189" s="538"/>
      <c r="AG189" s="538"/>
      <c r="AH189" s="538"/>
      <c r="AI189" s="538"/>
      <c r="AJ189" s="538" t="n">
        <v>80</v>
      </c>
      <c r="AK189" s="538"/>
      <c r="AL189" s="538"/>
      <c r="AM189" s="538"/>
      <c r="AN189" s="538"/>
      <c r="AO189" s="538"/>
      <c r="AP189" s="538"/>
      <c r="AQ189" s="538"/>
      <c r="AR189" s="538"/>
      <c r="AS189" s="538"/>
      <c r="AT189" s="538" t="n">
        <v>80</v>
      </c>
      <c r="AU189" s="538"/>
      <c r="AV189" s="538"/>
      <c r="AW189" s="538"/>
      <c r="AX189" s="538"/>
      <c r="AY189" s="538"/>
      <c r="AZ189" s="538"/>
      <c r="BA189" s="538"/>
      <c r="BB189" s="538"/>
      <c r="BC189" s="538"/>
      <c r="BD189" s="538" t="n">
        <v>80</v>
      </c>
      <c r="BE189" s="538"/>
      <c r="BF189" s="538"/>
      <c r="BG189" s="538"/>
      <c r="BH189" s="541" t="n">
        <v>1000</v>
      </c>
      <c r="BI189" s="541"/>
      <c r="BJ189" s="541"/>
      <c r="BK189" s="541"/>
      <c r="BL189" s="541"/>
      <c r="BM189" s="541"/>
      <c r="BN189" s="541"/>
      <c r="BO189" s="541"/>
      <c r="BP189" s="541"/>
      <c r="BQ189" s="541"/>
    </row>
    <row r="190" customFormat="false" ht="15" hidden="false" customHeight="false" outlineLevel="0" collapsed="false">
      <c r="A190" s="529"/>
      <c r="B190" s="536" t="s">
        <v>197</v>
      </c>
      <c r="C190" s="536"/>
      <c r="D190" s="536"/>
      <c r="E190" s="536"/>
      <c r="F190" s="536"/>
      <c r="G190" s="388"/>
      <c r="H190" s="478"/>
      <c r="I190" s="478"/>
      <c r="J190" s="478"/>
      <c r="K190" s="439"/>
      <c r="L190" s="449"/>
      <c r="M190" s="537"/>
      <c r="N190" s="538" t="n">
        <v>10</v>
      </c>
      <c r="O190" s="538"/>
      <c r="P190" s="538"/>
      <c r="Q190" s="538"/>
      <c r="R190" s="539"/>
      <c r="S190" s="537"/>
      <c r="T190" s="538"/>
      <c r="U190" s="538"/>
      <c r="V190" s="539"/>
      <c r="W190" s="540"/>
      <c r="X190" s="541" t="n">
        <v>19</v>
      </c>
      <c r="Y190" s="537"/>
      <c r="Z190" s="538"/>
      <c r="AA190" s="538"/>
      <c r="AB190" s="539"/>
      <c r="AC190" s="537"/>
      <c r="AD190" s="538" t="n">
        <v>50</v>
      </c>
      <c r="AE190" s="538"/>
      <c r="AF190" s="538" t="n">
        <v>3</v>
      </c>
      <c r="AG190" s="538" t="n">
        <v>5</v>
      </c>
      <c r="AH190" s="538" t="n">
        <v>10</v>
      </c>
      <c r="AI190" s="538"/>
      <c r="AJ190" s="538" t="n">
        <v>50</v>
      </c>
      <c r="AK190" s="538"/>
      <c r="AL190" s="538"/>
      <c r="AM190" s="538" t="n">
        <v>10</v>
      </c>
      <c r="AN190" s="538"/>
      <c r="AO190" s="538"/>
      <c r="AP190" s="538" t="n">
        <v>3</v>
      </c>
      <c r="AQ190" s="538" t="n">
        <v>5</v>
      </c>
      <c r="AR190" s="538" t="n">
        <v>10</v>
      </c>
      <c r="AS190" s="538"/>
      <c r="AT190" s="538" t="n">
        <v>50</v>
      </c>
      <c r="AU190" s="538"/>
      <c r="AV190" s="538"/>
      <c r="AW190" s="538" t="n">
        <v>10</v>
      </c>
      <c r="AX190" s="538"/>
      <c r="AY190" s="538"/>
      <c r="AZ190" s="538" t="n">
        <v>3</v>
      </c>
      <c r="BA190" s="538" t="n">
        <v>5</v>
      </c>
      <c r="BB190" s="538" t="n">
        <v>10</v>
      </c>
      <c r="BC190" s="538"/>
      <c r="BD190" s="538" t="n">
        <v>50</v>
      </c>
      <c r="BE190" s="538"/>
      <c r="BF190" s="538"/>
      <c r="BG190" s="538" t="n">
        <v>10</v>
      </c>
      <c r="BH190" s="541" t="n">
        <v>200</v>
      </c>
      <c r="BI190" s="541"/>
      <c r="BJ190" s="541"/>
      <c r="BK190" s="541"/>
      <c r="BL190" s="541"/>
      <c r="BM190" s="541"/>
      <c r="BN190" s="541"/>
      <c r="BO190" s="541"/>
      <c r="BP190" s="541"/>
      <c r="BQ190" s="541"/>
    </row>
    <row r="191" customFormat="false" ht="15" hidden="false" customHeight="false" outlineLevel="0" collapsed="false">
      <c r="A191" s="529"/>
      <c r="B191" s="536" t="s">
        <v>198</v>
      </c>
      <c r="C191" s="536"/>
      <c r="D191" s="536"/>
      <c r="E191" s="536"/>
      <c r="F191" s="536"/>
      <c r="G191" s="388"/>
      <c r="H191" s="478"/>
      <c r="I191" s="478"/>
      <c r="J191" s="478"/>
      <c r="K191" s="439"/>
      <c r="L191" s="449"/>
      <c r="M191" s="537"/>
      <c r="N191" s="538"/>
      <c r="O191" s="538"/>
      <c r="P191" s="538"/>
      <c r="Q191" s="538"/>
      <c r="R191" s="539"/>
      <c r="S191" s="537"/>
      <c r="T191" s="538"/>
      <c r="U191" s="538"/>
      <c r="V191" s="539"/>
      <c r="W191" s="540" t="n">
        <v>40</v>
      </c>
      <c r="X191" s="541"/>
      <c r="Y191" s="537" t="n">
        <v>260</v>
      </c>
      <c r="Z191" s="538"/>
      <c r="AA191" s="538" t="n">
        <v>50</v>
      </c>
      <c r="AB191" s="539" t="n">
        <v>50</v>
      </c>
      <c r="AC191" s="537" t="n">
        <v>30</v>
      </c>
      <c r="AD191" s="538" t="n">
        <v>45</v>
      </c>
      <c r="AE191" s="538" t="n">
        <v>4</v>
      </c>
      <c r="AF191" s="538"/>
      <c r="AG191" s="538"/>
      <c r="AH191" s="538"/>
      <c r="AI191" s="538" t="n">
        <v>15</v>
      </c>
      <c r="AJ191" s="538" t="n">
        <v>60</v>
      </c>
      <c r="AK191" s="538"/>
      <c r="AL191" s="538"/>
      <c r="AM191" s="538"/>
      <c r="AN191" s="538"/>
      <c r="AO191" s="538"/>
      <c r="AP191" s="538"/>
      <c r="AQ191" s="538"/>
      <c r="AR191" s="538"/>
      <c r="AS191" s="538" t="n">
        <v>15</v>
      </c>
      <c r="AT191" s="538" t="n">
        <v>60</v>
      </c>
      <c r="AU191" s="538"/>
      <c r="AV191" s="538"/>
      <c r="AW191" s="538"/>
      <c r="AX191" s="538"/>
      <c r="AY191" s="538"/>
      <c r="AZ191" s="538"/>
      <c r="BA191" s="538"/>
      <c r="BB191" s="538"/>
      <c r="BC191" s="538" t="n">
        <v>15</v>
      </c>
      <c r="BD191" s="538" t="n">
        <v>60</v>
      </c>
      <c r="BE191" s="538"/>
      <c r="BF191" s="538"/>
      <c r="BG191" s="538"/>
      <c r="BH191" s="541" t="n">
        <v>400</v>
      </c>
      <c r="BI191" s="541"/>
      <c r="BJ191" s="541"/>
      <c r="BK191" s="541"/>
      <c r="BL191" s="541"/>
      <c r="BM191" s="541"/>
      <c r="BN191" s="541"/>
      <c r="BO191" s="541"/>
      <c r="BP191" s="541"/>
      <c r="BQ191" s="541"/>
    </row>
    <row r="192" customFormat="false" ht="15" hidden="false" customHeight="false" outlineLevel="0" collapsed="false">
      <c r="A192" s="529"/>
      <c r="B192" s="542" t="s">
        <v>199</v>
      </c>
      <c r="C192" s="542"/>
      <c r="D192" s="542"/>
      <c r="E192" s="542"/>
      <c r="F192" s="542"/>
      <c r="G192" s="394"/>
      <c r="H192" s="485"/>
      <c r="I192" s="485"/>
      <c r="J192" s="485"/>
      <c r="K192" s="440"/>
      <c r="L192" s="450"/>
      <c r="M192" s="543"/>
      <c r="N192" s="544"/>
      <c r="O192" s="544"/>
      <c r="P192" s="544"/>
      <c r="Q192" s="544"/>
      <c r="R192" s="545"/>
      <c r="S192" s="543"/>
      <c r="T192" s="544"/>
      <c r="U192" s="544"/>
      <c r="V192" s="545"/>
      <c r="W192" s="546"/>
      <c r="X192" s="547"/>
      <c r="Y192" s="543"/>
      <c r="Z192" s="544"/>
      <c r="AA192" s="544"/>
      <c r="AB192" s="545"/>
      <c r="AC192" s="543"/>
      <c r="AD192" s="544"/>
      <c r="AE192" s="544"/>
      <c r="AF192" s="544"/>
      <c r="AG192" s="544"/>
      <c r="AH192" s="544"/>
      <c r="AI192" s="544"/>
      <c r="AJ192" s="544"/>
      <c r="AK192" s="544"/>
      <c r="AL192" s="544"/>
      <c r="AM192" s="544"/>
      <c r="AN192" s="544"/>
      <c r="AO192" s="544"/>
      <c r="AP192" s="544"/>
      <c r="AQ192" s="544"/>
      <c r="AR192" s="544"/>
      <c r="AS192" s="544"/>
      <c r="AT192" s="544"/>
      <c r="AU192" s="544"/>
      <c r="AV192" s="544"/>
      <c r="AW192" s="544"/>
      <c r="AX192" s="544"/>
      <c r="AY192" s="544"/>
      <c r="AZ192" s="544"/>
      <c r="BA192" s="544"/>
      <c r="BB192" s="544"/>
      <c r="BC192" s="544"/>
      <c r="BD192" s="544"/>
      <c r="BE192" s="544"/>
      <c r="BF192" s="544"/>
      <c r="BG192" s="544"/>
      <c r="BH192" s="547"/>
      <c r="BI192" s="547"/>
      <c r="BJ192" s="547"/>
      <c r="BK192" s="547"/>
      <c r="BL192" s="547"/>
      <c r="BM192" s="547"/>
      <c r="BN192" s="547"/>
      <c r="BO192" s="547"/>
      <c r="BP192" s="547"/>
      <c r="BQ192" s="547"/>
    </row>
  </sheetData>
  <sheetProtection sheet="true" password="defd" objects="true" scenarios="true" selectLockedCells="true"/>
  <mergeCells count="306">
    <mergeCell ref="A1:AC8"/>
    <mergeCell ref="B10:F14"/>
    <mergeCell ref="M10:R10"/>
    <mergeCell ref="S10:V10"/>
    <mergeCell ref="Y10:AB10"/>
    <mergeCell ref="AC10:BG10"/>
    <mergeCell ref="BH10:BQ10"/>
    <mergeCell ref="M11:M14"/>
    <mergeCell ref="N11:N14"/>
    <mergeCell ref="O11:O14"/>
    <mergeCell ref="P11:P14"/>
    <mergeCell ref="Q11:Q14"/>
    <mergeCell ref="R11:R14"/>
    <mergeCell ref="S11:S14"/>
    <mergeCell ref="T11:T14"/>
    <mergeCell ref="U11:U14"/>
    <mergeCell ref="V11:V14"/>
    <mergeCell ref="W11:W14"/>
    <mergeCell ref="X11:X14"/>
    <mergeCell ref="Y11:Y14"/>
    <mergeCell ref="Z11:Z14"/>
    <mergeCell ref="AA11:AA14"/>
    <mergeCell ref="AB11:AB14"/>
    <mergeCell ref="AC11:AC14"/>
    <mergeCell ref="AD11:AD14"/>
    <mergeCell ref="AE11:AE14"/>
    <mergeCell ref="AF11:AF14"/>
    <mergeCell ref="AG11:AG14"/>
    <mergeCell ref="AH11:AH14"/>
    <mergeCell ref="AI11:AI14"/>
    <mergeCell ref="AJ11:AJ14"/>
    <mergeCell ref="AK11:AK14"/>
    <mergeCell ref="AL11:AL14"/>
    <mergeCell ref="AM11:AM14"/>
    <mergeCell ref="AN11:AN14"/>
    <mergeCell ref="AO11:AO14"/>
    <mergeCell ref="AP11:AP14"/>
    <mergeCell ref="AQ11:AQ14"/>
    <mergeCell ref="AR11:AR14"/>
    <mergeCell ref="AS11:AS14"/>
    <mergeCell ref="AT11:AT14"/>
    <mergeCell ref="AU11:AU14"/>
    <mergeCell ref="AV11:AV14"/>
    <mergeCell ref="AW11:AW14"/>
    <mergeCell ref="AX11:AX14"/>
    <mergeCell ref="AY11:AY14"/>
    <mergeCell ref="AZ11:AZ14"/>
    <mergeCell ref="BA11:BA14"/>
    <mergeCell ref="BB11:BB14"/>
    <mergeCell ref="BC11:BC14"/>
    <mergeCell ref="BD11:BD14"/>
    <mergeCell ref="BE11:BE14"/>
    <mergeCell ref="BF11:BF14"/>
    <mergeCell ref="BG11:BG14"/>
    <mergeCell ref="BH11:BH14"/>
    <mergeCell ref="BI11:BI14"/>
    <mergeCell ref="BJ11:BJ14"/>
    <mergeCell ref="BK11:BK14"/>
    <mergeCell ref="BL11:BL14"/>
    <mergeCell ref="BM11:BM14"/>
    <mergeCell ref="BN11:BN14"/>
    <mergeCell ref="BO11:BO14"/>
    <mergeCell ref="BP11:BP14"/>
    <mergeCell ref="BQ11:BQ14"/>
    <mergeCell ref="H15:H16"/>
    <mergeCell ref="I15:I16"/>
    <mergeCell ref="J15:J16"/>
    <mergeCell ref="K15:K16"/>
    <mergeCell ref="L15:L16"/>
    <mergeCell ref="M15:M16"/>
    <mergeCell ref="N15:N16"/>
    <mergeCell ref="O15:O16"/>
    <mergeCell ref="P15:P16"/>
    <mergeCell ref="Q15:Q16"/>
    <mergeCell ref="R15:R16"/>
    <mergeCell ref="S15:S16"/>
    <mergeCell ref="T15:T16"/>
    <mergeCell ref="U15:U16"/>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AI15:AI16"/>
    <mergeCell ref="AJ15:AJ16"/>
    <mergeCell ref="AK15:AK16"/>
    <mergeCell ref="AL15:AL16"/>
    <mergeCell ref="AM15:AM16"/>
    <mergeCell ref="AN15:AN16"/>
    <mergeCell ref="AO15:AO16"/>
    <mergeCell ref="AP15:AP16"/>
    <mergeCell ref="AQ15:AQ16"/>
    <mergeCell ref="AR15:AR16"/>
    <mergeCell ref="AS15:AS16"/>
    <mergeCell ref="AT15:AT16"/>
    <mergeCell ref="AU15:AU16"/>
    <mergeCell ref="AV15:AV16"/>
    <mergeCell ref="AW15:AW16"/>
    <mergeCell ref="AX15:AX16"/>
    <mergeCell ref="AY15:AY16"/>
    <mergeCell ref="AZ15:AZ16"/>
    <mergeCell ref="BA15:BA16"/>
    <mergeCell ref="BB15:BB16"/>
    <mergeCell ref="BC15:BC16"/>
    <mergeCell ref="BD15:BD16"/>
    <mergeCell ref="BE15:BE16"/>
    <mergeCell ref="BF15:BF16"/>
    <mergeCell ref="BG15:BG16"/>
    <mergeCell ref="BH15:BH16"/>
    <mergeCell ref="BI15:BI16"/>
    <mergeCell ref="BJ15:BJ16"/>
    <mergeCell ref="BK15:BK16"/>
    <mergeCell ref="BL15:BL16"/>
    <mergeCell ref="BM15:BM16"/>
    <mergeCell ref="BN15:BN16"/>
    <mergeCell ref="BO15:BO16"/>
    <mergeCell ref="BP15:BP16"/>
    <mergeCell ref="BQ15:BQ16"/>
    <mergeCell ref="A17:A63"/>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B51:F51"/>
    <mergeCell ref="B52:F52"/>
    <mergeCell ref="B53:F53"/>
    <mergeCell ref="B54:F54"/>
    <mergeCell ref="B55:F55"/>
    <mergeCell ref="B56:F56"/>
    <mergeCell ref="B57:F57"/>
    <mergeCell ref="B58:F58"/>
    <mergeCell ref="B59:F59"/>
    <mergeCell ref="B60:F60"/>
    <mergeCell ref="B61:F61"/>
    <mergeCell ref="B62:F62"/>
    <mergeCell ref="B63:F63"/>
    <mergeCell ref="A64:A92"/>
    <mergeCell ref="B64:F64"/>
    <mergeCell ref="B65:F65"/>
    <mergeCell ref="B66:F66"/>
    <mergeCell ref="B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B88:F88"/>
    <mergeCell ref="B89:F89"/>
    <mergeCell ref="B90:F90"/>
    <mergeCell ref="B91:F91"/>
    <mergeCell ref="B92:F92"/>
    <mergeCell ref="A93:A179"/>
    <mergeCell ref="B93:F93"/>
    <mergeCell ref="B94:F94"/>
    <mergeCell ref="B95:F95"/>
    <mergeCell ref="B96:F96"/>
    <mergeCell ref="B97:F97"/>
    <mergeCell ref="B98:F9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1:F111"/>
    <mergeCell ref="B112:F112"/>
    <mergeCell ref="B113:F113"/>
    <mergeCell ref="B114:F114"/>
    <mergeCell ref="B115:F115"/>
    <mergeCell ref="B116:F116"/>
    <mergeCell ref="B117:F117"/>
    <mergeCell ref="B118:F118"/>
    <mergeCell ref="B119:F119"/>
    <mergeCell ref="B120:F120"/>
    <mergeCell ref="B121:F121"/>
    <mergeCell ref="B122:F122"/>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B169:F169"/>
    <mergeCell ref="B170:F170"/>
    <mergeCell ref="B171:F171"/>
    <mergeCell ref="B172:F172"/>
    <mergeCell ref="B173:F173"/>
    <mergeCell ref="B174:F174"/>
    <mergeCell ref="B175:F175"/>
    <mergeCell ref="B176:F176"/>
    <mergeCell ref="B177:F177"/>
    <mergeCell ref="B178:F178"/>
    <mergeCell ref="B179:F179"/>
    <mergeCell ref="A180:A192"/>
    <mergeCell ref="B180:F180"/>
    <mergeCell ref="B181:F181"/>
    <mergeCell ref="B182:F182"/>
    <mergeCell ref="B183:F183"/>
    <mergeCell ref="B184:F184"/>
    <mergeCell ref="B185:F185"/>
    <mergeCell ref="B186:F186"/>
    <mergeCell ref="B187:F187"/>
    <mergeCell ref="B188:F188"/>
    <mergeCell ref="B189:F189"/>
    <mergeCell ref="B190:F190"/>
    <mergeCell ref="B191:F191"/>
    <mergeCell ref="B192:F19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R99"/>
  <sheetViews>
    <sheetView windowProtection="false" showFormulas="false" showGridLines="true" showRowColHeaders="true" showZeros="false" rightToLeft="false" tabSelected="false" showOutlineSymbols="true" defaultGridColor="true" view="normal" topLeftCell="A1" colorId="64" zoomScale="70" zoomScaleNormal="70" zoomScalePageLayoutView="100" workbookViewId="0">
      <selection pane="topLeft" activeCell="Y16" activeCellId="0" sqref="Y16"/>
    </sheetView>
  </sheetViews>
  <sheetFormatPr defaultRowHeight="15"/>
  <cols>
    <col collapsed="false" hidden="false" max="8" min="1" style="0" width="8.4234693877551"/>
    <col collapsed="false" hidden="true" max="24" min="9" style="0" width="0"/>
    <col collapsed="false" hidden="false" max="1025" min="25" style="0" width="8.4234693877551"/>
  </cols>
  <sheetData>
    <row r="1" customFormat="false" ht="15" hidden="false" customHeight="true" outlineLevel="0" collapsed="false">
      <c r="A1" s="20" t="s">
        <v>11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row>
    <row r="2" customFormat="false" ht="15" hidden="false" customHeight="true" outlineLevel="0" collapsed="false">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row>
    <row r="3" customFormat="false" ht="15" hidden="false" customHeight="true" outlineLevel="0" collapsed="false">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row>
    <row r="4" customFormat="false" ht="15" hidden="false" customHeight="true" outlineLevel="0" collapsed="false">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row>
    <row r="5" customFormat="false" ht="15" hidden="false" customHeight="true" outlineLevel="0" collapsed="false">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row>
    <row r="6" customFormat="false" ht="15" hidden="false" customHeight="true" outlineLevel="0" collapsed="false">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row>
    <row r="7" customFormat="false" ht="15.75" hidden="false" customHeight="true" outlineLevel="0" collapsed="false">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row>
    <row r="8" customFormat="false" ht="15.75" hidden="false" customHeight="true" outlineLevel="0" collapsed="false">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row>
    <row r="9" customFormat="false" ht="15" hidden="false" customHeight="true" outlineLevel="0" collapsed="false">
      <c r="A9" s="3"/>
      <c r="B9" s="3"/>
      <c r="C9" s="3"/>
      <c r="D9" s="3"/>
      <c r="E9" s="3"/>
      <c r="F9" s="3"/>
      <c r="G9" s="3"/>
      <c r="H9" s="3"/>
      <c r="Y9" s="548" t="s">
        <v>226</v>
      </c>
      <c r="Z9" s="548"/>
      <c r="AA9" s="548"/>
      <c r="AB9" s="548"/>
      <c r="AC9" s="548"/>
      <c r="AD9" s="548"/>
      <c r="AE9" s="548"/>
      <c r="AF9" s="548"/>
      <c r="AG9" s="548"/>
      <c r="AH9" s="548"/>
      <c r="AI9" s="548"/>
      <c r="AJ9" s="548"/>
      <c r="AK9" s="548"/>
      <c r="AL9" s="548"/>
      <c r="AM9" s="548"/>
      <c r="AN9" s="548"/>
      <c r="AO9" s="548"/>
      <c r="AP9" s="548"/>
      <c r="AQ9" s="548"/>
      <c r="AR9" s="548"/>
    </row>
    <row r="10" customFormat="false" ht="15" hidden="false" customHeight="true" outlineLevel="0" collapsed="false">
      <c r="A10" s="3"/>
      <c r="B10" s="3"/>
      <c r="C10" s="3"/>
      <c r="D10" s="3"/>
      <c r="E10" s="3"/>
      <c r="F10" s="3"/>
      <c r="G10" s="3"/>
      <c r="H10" s="3"/>
      <c r="Y10" s="548"/>
      <c r="Z10" s="548"/>
      <c r="AA10" s="548"/>
      <c r="AB10" s="548"/>
      <c r="AC10" s="548"/>
      <c r="AD10" s="548"/>
      <c r="AE10" s="548"/>
      <c r="AF10" s="548"/>
      <c r="AG10" s="548"/>
      <c r="AH10" s="548"/>
      <c r="AI10" s="548"/>
      <c r="AJ10" s="548"/>
      <c r="AK10" s="548"/>
      <c r="AL10" s="548"/>
      <c r="AM10" s="548"/>
      <c r="AN10" s="548"/>
      <c r="AO10" s="548"/>
      <c r="AP10" s="548"/>
      <c r="AQ10" s="548"/>
      <c r="AR10" s="548"/>
    </row>
    <row r="11" customFormat="false" ht="15" hidden="false" customHeight="true" outlineLevel="0" collapsed="false">
      <c r="A11" s="3"/>
      <c r="B11" s="3"/>
      <c r="C11" s="3"/>
      <c r="D11" s="3"/>
      <c r="E11" s="3"/>
      <c r="F11" s="3"/>
      <c r="G11" s="3"/>
      <c r="H11" s="3"/>
      <c r="Y11" s="549"/>
      <c r="Z11" s="549"/>
      <c r="AA11" s="549"/>
      <c r="AB11" s="549"/>
      <c r="AC11" s="549"/>
      <c r="AD11" s="549"/>
      <c r="AE11" s="549"/>
      <c r="AF11" s="549"/>
      <c r="AG11" s="549"/>
      <c r="AH11" s="549"/>
      <c r="AI11" s="549"/>
      <c r="AJ11" s="549"/>
      <c r="AK11" s="548"/>
      <c r="AL11" s="548"/>
      <c r="AM11" s="548"/>
      <c r="AN11" s="548"/>
      <c r="AO11" s="548"/>
      <c r="AP11" s="548"/>
      <c r="AQ11" s="548"/>
      <c r="AR11" s="548"/>
    </row>
    <row r="12" customFormat="false" ht="15" hidden="false" customHeight="true" outlineLevel="0" collapsed="false">
      <c r="A12" s="3"/>
      <c r="B12" s="3"/>
      <c r="C12" s="3"/>
      <c r="D12" s="3"/>
      <c r="E12" s="3"/>
      <c r="F12" s="3"/>
      <c r="G12" s="3"/>
      <c r="H12" s="3"/>
      <c r="Y12" s="549"/>
      <c r="Z12" s="549"/>
      <c r="AA12" s="549"/>
      <c r="AB12" s="549"/>
      <c r="AC12" s="549"/>
      <c r="AD12" s="549"/>
      <c r="AE12" s="549"/>
      <c r="AF12" s="549"/>
      <c r="AG12" s="549"/>
      <c r="AH12" s="549"/>
      <c r="AI12" s="549"/>
      <c r="AJ12" s="549"/>
      <c r="AK12" s="548"/>
      <c r="AL12" s="548"/>
      <c r="AM12" s="548"/>
      <c r="AN12" s="548"/>
      <c r="AO12" s="548"/>
      <c r="AP12" s="548"/>
      <c r="AQ12" s="548"/>
      <c r="AR12" s="548"/>
    </row>
    <row r="13" customFormat="false" ht="15" hidden="false" customHeight="true" outlineLevel="0" collapsed="false">
      <c r="A13" s="3"/>
      <c r="B13" s="3"/>
      <c r="C13" s="3"/>
      <c r="D13" s="3"/>
      <c r="E13" s="3"/>
      <c r="F13" s="550" t="s">
        <v>227</v>
      </c>
      <c r="G13" s="551" t="s">
        <v>228</v>
      </c>
      <c r="H13" s="551"/>
      <c r="Y13" s="552" t="s">
        <v>229</v>
      </c>
      <c r="Z13" s="553" t="s">
        <v>230</v>
      </c>
      <c r="AA13" s="553" t="s">
        <v>231</v>
      </c>
      <c r="AB13" s="553" t="s">
        <v>232</v>
      </c>
      <c r="AC13" s="552" t="s">
        <v>229</v>
      </c>
      <c r="AD13" s="553" t="s">
        <v>230</v>
      </c>
      <c r="AE13" s="553" t="s">
        <v>231</v>
      </c>
      <c r="AF13" s="553" t="s">
        <v>232</v>
      </c>
      <c r="AG13" s="552" t="s">
        <v>229</v>
      </c>
      <c r="AH13" s="553" t="s">
        <v>230</v>
      </c>
      <c r="AI13" s="553" t="s">
        <v>231</v>
      </c>
      <c r="AJ13" s="553" t="s">
        <v>232</v>
      </c>
      <c r="AK13" s="552" t="s">
        <v>229</v>
      </c>
      <c r="AL13" s="553" t="s">
        <v>230</v>
      </c>
      <c r="AM13" s="553" t="s">
        <v>231</v>
      </c>
      <c r="AN13" s="554" t="s">
        <v>232</v>
      </c>
      <c r="AO13" s="552" t="s">
        <v>229</v>
      </c>
      <c r="AP13" s="553" t="s">
        <v>230</v>
      </c>
      <c r="AQ13" s="553" t="s">
        <v>231</v>
      </c>
      <c r="AR13" s="554" t="s">
        <v>232</v>
      </c>
    </row>
    <row r="14" customFormat="false" ht="15" hidden="false" customHeight="true" outlineLevel="0" collapsed="false">
      <c r="A14" s="3"/>
      <c r="B14" s="3"/>
      <c r="C14" s="3"/>
      <c r="D14" s="3"/>
      <c r="E14" s="3"/>
      <c r="F14" s="550"/>
      <c r="G14" s="551"/>
      <c r="H14" s="551"/>
      <c r="Y14" s="552"/>
      <c r="Z14" s="553"/>
      <c r="AA14" s="553"/>
      <c r="AB14" s="553"/>
      <c r="AC14" s="552"/>
      <c r="AD14" s="553"/>
      <c r="AE14" s="553"/>
      <c r="AF14" s="553"/>
      <c r="AG14" s="552"/>
      <c r="AH14" s="553"/>
      <c r="AI14" s="553"/>
      <c r="AJ14" s="553"/>
      <c r="AK14" s="552"/>
      <c r="AL14" s="553"/>
      <c r="AM14" s="553"/>
      <c r="AN14" s="554"/>
      <c r="AO14" s="552"/>
      <c r="AP14" s="553"/>
      <c r="AQ14" s="553"/>
      <c r="AR14" s="554"/>
    </row>
    <row r="15" customFormat="false" ht="15" hidden="false" customHeight="true" outlineLevel="0" collapsed="false">
      <c r="A15" s="3"/>
      <c r="B15" s="3"/>
      <c r="C15" s="3"/>
      <c r="D15" s="3"/>
      <c r="E15" s="3"/>
      <c r="F15" s="550"/>
      <c r="G15" s="551"/>
      <c r="H15" s="551"/>
      <c r="Y15" s="552"/>
      <c r="Z15" s="553"/>
      <c r="AA15" s="553"/>
      <c r="AB15" s="553"/>
      <c r="AC15" s="552"/>
      <c r="AD15" s="553"/>
      <c r="AE15" s="553"/>
      <c r="AF15" s="553"/>
      <c r="AG15" s="552"/>
      <c r="AH15" s="553"/>
      <c r="AI15" s="553"/>
      <c r="AJ15" s="553"/>
      <c r="AK15" s="552"/>
      <c r="AL15" s="553"/>
      <c r="AM15" s="553"/>
      <c r="AN15" s="554"/>
      <c r="AO15" s="552"/>
      <c r="AP15" s="553"/>
      <c r="AQ15" s="553"/>
      <c r="AR15" s="554"/>
    </row>
    <row r="16" customFormat="false" ht="15" hidden="false" customHeight="true" outlineLevel="0" collapsed="false">
      <c r="A16" s="555" t="s">
        <v>64</v>
      </c>
      <c r="B16" s="555"/>
      <c r="C16" s="555"/>
      <c r="D16" s="555"/>
      <c r="E16" s="555"/>
      <c r="F16" s="556" t="str">
        <f aca="false">IF('Global Stock listing'!I28&gt;0,'Global Stock listing'!I28-Y16-AC16-AG16-AK16,"")</f>
        <v/>
      </c>
      <c r="G16" s="557" t="n">
        <f aca="false">IF('Global Stock listing'!AB28&gt;0,'Global Stock listing'!AB28,"")</f>
        <v>250000</v>
      </c>
      <c r="H16" s="557"/>
      <c r="Y16" s="558"/>
      <c r="Z16" s="559" t="str">
        <f aca="false">IF($G16&lt;&gt;"",IF(Y16&gt;0,(Y16*$G16)*20/100/1000,""),"")</f>
        <v/>
      </c>
      <c r="AA16" s="560"/>
      <c r="AB16" s="559" t="str">
        <f aca="false">IF($G16&lt;&gt;"",IF(AA16&lt;&gt;"",$G16/1000,""),"")</f>
        <v/>
      </c>
      <c r="AC16" s="558"/>
      <c r="AD16" s="559" t="str">
        <f aca="false">IF($G16&lt;&gt;"",IF(AC16&gt;0,(AC16*$G16)*20/100/1000,""),"")</f>
        <v/>
      </c>
      <c r="AE16" s="560"/>
      <c r="AF16" s="559" t="str">
        <f aca="false">IF($G16&lt;&gt;"",IF(AE16&lt;&gt;"",$G16/1000,""),"")</f>
        <v/>
      </c>
      <c r="AG16" s="558"/>
      <c r="AH16" s="559" t="str">
        <f aca="false">IF($G16&lt;&gt;"",IF(AG16&gt;0,(AG16*$G16)*20/100/1000,""),"")</f>
        <v/>
      </c>
      <c r="AI16" s="560"/>
      <c r="AJ16" s="559" t="str">
        <f aca="false">IF($G16&lt;&gt;"",IF(AI16&lt;&gt;"",$G16/1000,""),"")</f>
        <v/>
      </c>
      <c r="AK16" s="558"/>
      <c r="AL16" s="559" t="str">
        <f aca="false">IF($G16&lt;&gt;"",IF(AK16&gt;0,(AK16*$G16)*20/100/1000,""),"")</f>
        <v/>
      </c>
      <c r="AM16" s="560"/>
      <c r="AN16" s="561" t="str">
        <f aca="false">IF($G16&lt;&gt;"",IF(AM16&lt;&gt;"",$G16/1000,""),"")</f>
        <v/>
      </c>
      <c r="AO16" s="558"/>
      <c r="AP16" s="559" t="str">
        <f aca="false">IF($G16&lt;&gt;"",IF(AO16&gt;0,(AO16*$G16)*20/100/1000,""),"")</f>
        <v/>
      </c>
      <c r="AQ16" s="560"/>
      <c r="AR16" s="561" t="str">
        <f aca="false">IF($G16&lt;&gt;"",IF(AQ16&lt;&gt;"",$G16/1000,""),"")</f>
        <v/>
      </c>
    </row>
    <row r="17" customFormat="false" ht="15" hidden="false" customHeight="true" outlineLevel="0" collapsed="false">
      <c r="A17" s="562" t="s">
        <v>65</v>
      </c>
      <c r="B17" s="562"/>
      <c r="C17" s="562"/>
      <c r="D17" s="562"/>
      <c r="E17" s="562"/>
      <c r="F17" s="563" t="str">
        <f aca="false">IF('Global Stock listing'!I29&gt;0,'Global Stock listing'!I29-Y17-AC17-AG17-AK17,"")</f>
        <v/>
      </c>
      <c r="G17" s="103" t="n">
        <f aca="false">IF('Global Stock listing'!AB29&gt;0,'Global Stock listing'!AB29,"")</f>
        <v>200000</v>
      </c>
      <c r="H17" s="103"/>
      <c r="Y17" s="564"/>
      <c r="Z17" s="565" t="str">
        <f aca="false">IF($G17&lt;&gt;"",IF(Y17&gt;0,(Y17*$G17)*20/100/1000,""),"")</f>
        <v/>
      </c>
      <c r="AA17" s="566"/>
      <c r="AB17" s="565" t="str">
        <f aca="false">IF($G17&lt;&gt;"",IF(AA17&lt;&gt;"",$G17/1000,""),"")</f>
        <v/>
      </c>
      <c r="AC17" s="564"/>
      <c r="AD17" s="565" t="str">
        <f aca="false">IF($G17&lt;&gt;"",IF(AC17&gt;0,(AC17*$G17)*20/100/1000,""),"")</f>
        <v/>
      </c>
      <c r="AE17" s="566"/>
      <c r="AF17" s="565" t="str">
        <f aca="false">IF($G17&lt;&gt;"",IF(AE17&lt;&gt;"",$G17/1000,""),"")</f>
        <v/>
      </c>
      <c r="AG17" s="564"/>
      <c r="AH17" s="565" t="str">
        <f aca="false">IF($G17&lt;&gt;"",IF(AG17&gt;0,(AG17*$G17)*20/100/1000,""),"")</f>
        <v/>
      </c>
      <c r="AI17" s="566"/>
      <c r="AJ17" s="565" t="str">
        <f aca="false">IF($G17&lt;&gt;"",IF(AI17&lt;&gt;"",$G17/1000,""),"")</f>
        <v/>
      </c>
      <c r="AK17" s="564"/>
      <c r="AL17" s="565" t="str">
        <f aca="false">IF($G17&lt;&gt;"",IF(AK17&gt;0,(AK17*$G17)*20/100/1000,""),"")</f>
        <v/>
      </c>
      <c r="AM17" s="566"/>
      <c r="AN17" s="567" t="str">
        <f aca="false">IF($G17&lt;&gt;"",IF(AM17&lt;&gt;"",$G17/1000,""),"")</f>
        <v/>
      </c>
      <c r="AO17" s="564"/>
      <c r="AP17" s="565" t="str">
        <f aca="false">IF($G17&lt;&gt;"",IF(AO17&gt;0,(AO17*$G17)*20/100/1000,""),"")</f>
        <v/>
      </c>
      <c r="AQ17" s="566"/>
      <c r="AR17" s="567" t="str">
        <f aca="false">IF($G17&lt;&gt;"",IF(AQ17&lt;&gt;"",$G17/1000,""),"")</f>
        <v/>
      </c>
    </row>
    <row r="18" customFormat="false" ht="15" hidden="false" customHeight="true" outlineLevel="0" collapsed="false">
      <c r="A18" s="562" t="s">
        <v>66</v>
      </c>
      <c r="B18" s="562"/>
      <c r="C18" s="562"/>
      <c r="D18" s="562"/>
      <c r="E18" s="562"/>
      <c r="F18" s="563" t="str">
        <f aca="false">IF('Global Stock listing'!I30&gt;0,'Global Stock listing'!I30-Y18-AC18-AG18-AK18,"")</f>
        <v/>
      </c>
      <c r="G18" s="103" t="n">
        <f aca="false">IF('Global Stock listing'!AB30&gt;0,'Global Stock listing'!AB30,"")</f>
        <v>100000</v>
      </c>
      <c r="H18" s="103"/>
      <c r="Y18" s="564"/>
      <c r="Z18" s="565" t="str">
        <f aca="false">IF($G18&lt;&gt;"",IF(Y18&gt;0,(Y18*$G18)*20/100/1000,""),"")</f>
        <v/>
      </c>
      <c r="AA18" s="566"/>
      <c r="AB18" s="565" t="str">
        <f aca="false">IF($G18&lt;&gt;"",IF(AA18&lt;&gt;"",$G18/1000,""),"")</f>
        <v/>
      </c>
      <c r="AC18" s="564"/>
      <c r="AD18" s="565" t="str">
        <f aca="false">IF($G18&lt;&gt;"",IF(AC18&gt;0,(AC18*$G18)*20/100/1000,""),"")</f>
        <v/>
      </c>
      <c r="AE18" s="566"/>
      <c r="AF18" s="565" t="str">
        <f aca="false">IF($G18&lt;&gt;"",IF(AE18&lt;&gt;"",$G18/1000,""),"")</f>
        <v/>
      </c>
      <c r="AG18" s="564"/>
      <c r="AH18" s="565" t="str">
        <f aca="false">IF($G18&lt;&gt;"",IF(AG18&gt;0,(AG18*$G18)*20/100/1000,""),"")</f>
        <v/>
      </c>
      <c r="AI18" s="566"/>
      <c r="AJ18" s="565" t="str">
        <f aca="false">IF($G18&lt;&gt;"",IF(AI18&lt;&gt;"",$G18/1000,""),"")</f>
        <v/>
      </c>
      <c r="AK18" s="564"/>
      <c r="AL18" s="565" t="str">
        <f aca="false">IF($G18&lt;&gt;"",IF(AK18&gt;0,(AK18*$G18)*20/100/1000,""),"")</f>
        <v/>
      </c>
      <c r="AM18" s="566"/>
      <c r="AN18" s="567" t="str">
        <f aca="false">IF($G18&lt;&gt;"",IF(AM18&lt;&gt;"",$G18/1000,""),"")</f>
        <v/>
      </c>
      <c r="AO18" s="564"/>
      <c r="AP18" s="565" t="str">
        <f aca="false">IF($G18&lt;&gt;"",IF(AO18&gt;0,(AO18*$G18)*20/100/1000,""),"")</f>
        <v/>
      </c>
      <c r="AQ18" s="566"/>
      <c r="AR18" s="567" t="str">
        <f aca="false">IF($G18&lt;&gt;"",IF(AQ18&lt;&gt;"",$G18/1000,""),"")</f>
        <v/>
      </c>
    </row>
    <row r="19" customFormat="false" ht="15" hidden="false" customHeight="true" outlineLevel="0" collapsed="false">
      <c r="A19" s="562" t="s">
        <v>67</v>
      </c>
      <c r="B19" s="562"/>
      <c r="C19" s="562"/>
      <c r="D19" s="562"/>
      <c r="E19" s="562"/>
      <c r="F19" s="563" t="str">
        <f aca="false">IF('Global Stock listing'!I31&gt;0,'Global Stock listing'!I31-Y19-AC19-AG19-AK19,"")</f>
        <v/>
      </c>
      <c r="G19" s="103" t="n">
        <f aca="false">IF('Global Stock listing'!AB31&gt;0,'Global Stock listing'!AB31,"")</f>
        <v>8500000</v>
      </c>
      <c r="H19" s="103"/>
      <c r="Y19" s="564"/>
      <c r="Z19" s="565" t="str">
        <f aca="false">IF($G19&lt;&gt;"",IF(Y19&gt;0,(Y19*$G19)*20/100/1000,""),"")</f>
        <v/>
      </c>
      <c r="AA19" s="566"/>
      <c r="AB19" s="565" t="str">
        <f aca="false">IF($G19&lt;&gt;"",IF(AA19&lt;&gt;"",$G19/1000,""),"")</f>
        <v/>
      </c>
      <c r="AC19" s="564"/>
      <c r="AD19" s="565" t="str">
        <f aca="false">IF($G19&lt;&gt;"",IF(AC19&gt;0,(AC19*$G19)*20/100/1000,""),"")</f>
        <v/>
      </c>
      <c r="AE19" s="566"/>
      <c r="AF19" s="565" t="str">
        <f aca="false">IF($G19&lt;&gt;"",IF(AE19&lt;&gt;"",$G19/1000,""),"")</f>
        <v/>
      </c>
      <c r="AG19" s="564"/>
      <c r="AH19" s="565" t="str">
        <f aca="false">IF($G19&lt;&gt;"",IF(AG19&gt;0,(AG19*$G19)*20/100/1000,""),"")</f>
        <v/>
      </c>
      <c r="AI19" s="566"/>
      <c r="AJ19" s="565" t="str">
        <f aca="false">IF($G19&lt;&gt;"",IF(AI19&lt;&gt;"",$G19/1000,""),"")</f>
        <v/>
      </c>
      <c r="AK19" s="564"/>
      <c r="AL19" s="565" t="str">
        <f aca="false">IF($G19&lt;&gt;"",IF(AK19&gt;0,(AK19*$G19)*20/100/1000,""),"")</f>
        <v/>
      </c>
      <c r="AM19" s="566"/>
      <c r="AN19" s="567" t="str">
        <f aca="false">IF($G19&lt;&gt;"",IF(AM19&lt;&gt;"",$G19/1000,""),"")</f>
        <v/>
      </c>
      <c r="AO19" s="564"/>
      <c r="AP19" s="565" t="str">
        <f aca="false">IF($G19&lt;&gt;"",IF(AO19&gt;0,(AO19*$G19)*20/100/1000,""),"")</f>
        <v/>
      </c>
      <c r="AQ19" s="566"/>
      <c r="AR19" s="567" t="str">
        <f aca="false">IF($G19&lt;&gt;"",IF(AQ19&lt;&gt;"",$G19/1000,""),"")</f>
        <v/>
      </c>
    </row>
    <row r="20" customFormat="false" ht="15" hidden="false" customHeight="true" outlineLevel="0" collapsed="false">
      <c r="A20" s="562" t="s">
        <v>68</v>
      </c>
      <c r="B20" s="562"/>
      <c r="C20" s="562"/>
      <c r="D20" s="562"/>
      <c r="E20" s="562"/>
      <c r="F20" s="563" t="str">
        <f aca="false">IF('Global Stock listing'!I32&gt;0,'Global Stock listing'!I32-Y20-AC20-AG20-AK20,"")</f>
        <v/>
      </c>
      <c r="G20" s="103" t="n">
        <f aca="false">IF('Global Stock listing'!AB32&gt;0,'Global Stock listing'!AB32,"")</f>
        <v>8500000</v>
      </c>
      <c r="H20" s="103"/>
      <c r="Y20" s="564"/>
      <c r="Z20" s="565" t="str">
        <f aca="false">IF($G20&lt;&gt;"",IF(Y20&gt;0,(Y20*$G20)*20/100/1000,""),"")</f>
        <v/>
      </c>
      <c r="AA20" s="566"/>
      <c r="AB20" s="565" t="str">
        <f aca="false">IF($G20&lt;&gt;"",IF(AA20&lt;&gt;"",$G20/1000,""),"")</f>
        <v/>
      </c>
      <c r="AC20" s="564"/>
      <c r="AD20" s="565" t="str">
        <f aca="false">IF($G20&lt;&gt;"",IF(AC20&gt;0,(AC20*$G20)*20/100/1000,""),"")</f>
        <v/>
      </c>
      <c r="AE20" s="566"/>
      <c r="AF20" s="565" t="str">
        <f aca="false">IF($G20&lt;&gt;"",IF(AE20&lt;&gt;"",$G20/1000,""),"")</f>
        <v/>
      </c>
      <c r="AG20" s="564"/>
      <c r="AH20" s="565" t="str">
        <f aca="false">IF($G20&lt;&gt;"",IF(AG20&gt;0,(AG20*$G20)*20/100/1000,""),"")</f>
        <v/>
      </c>
      <c r="AI20" s="566"/>
      <c r="AJ20" s="565" t="str">
        <f aca="false">IF($G20&lt;&gt;"",IF(AI20&lt;&gt;"",$G20/1000,""),"")</f>
        <v/>
      </c>
      <c r="AK20" s="564"/>
      <c r="AL20" s="565" t="str">
        <f aca="false">IF($G20&lt;&gt;"",IF(AK20&gt;0,(AK20*$G20)*20/100/1000,""),"")</f>
        <v/>
      </c>
      <c r="AM20" s="566"/>
      <c r="AN20" s="567" t="str">
        <f aca="false">IF($G20&lt;&gt;"",IF(AM20&lt;&gt;"",$G20/1000,""),"")</f>
        <v/>
      </c>
      <c r="AO20" s="564"/>
      <c r="AP20" s="565" t="str">
        <f aca="false">IF($G20&lt;&gt;"",IF(AO20&gt;0,(AO20*$G20)*20/100/1000,""),"")</f>
        <v/>
      </c>
      <c r="AQ20" s="566"/>
      <c r="AR20" s="567" t="str">
        <f aca="false">IF($G20&lt;&gt;"",IF(AQ20&lt;&gt;"",$G20/1000,""),"")</f>
        <v/>
      </c>
    </row>
    <row r="21" customFormat="false" ht="15" hidden="false" customHeight="true" outlineLevel="0" collapsed="false">
      <c r="A21" s="568" t="s">
        <v>69</v>
      </c>
      <c r="B21" s="568"/>
      <c r="C21" s="568"/>
      <c r="D21" s="568"/>
      <c r="E21" s="568"/>
      <c r="F21" s="569" t="str">
        <f aca="false">IF('Global Stock listing'!I33&gt;0,'Global Stock listing'!I33-Y21-AC21-AG21-AK21,"")</f>
        <v/>
      </c>
      <c r="G21" s="103" t="n">
        <f aca="false">IF('Global Stock listing'!AB33&gt;0,'Global Stock listing'!AB33,"")</f>
        <v>8500000</v>
      </c>
      <c r="H21" s="103"/>
      <c r="Y21" s="564"/>
      <c r="Z21" s="565" t="str">
        <f aca="false">IF($G21&lt;&gt;"",IF(Y21&gt;0,(Y21*$G21)*20/100/1000,""),"")</f>
        <v/>
      </c>
      <c r="AA21" s="566"/>
      <c r="AB21" s="565" t="str">
        <f aca="false">IF($G21&lt;&gt;"",IF(AA21&lt;&gt;"",$G21/1000,""),"")</f>
        <v/>
      </c>
      <c r="AC21" s="564"/>
      <c r="AD21" s="565" t="str">
        <f aca="false">IF($G21&lt;&gt;"",IF(AC21&gt;0,(AC21*$G21)*20/100/1000,""),"")</f>
        <v/>
      </c>
      <c r="AE21" s="566"/>
      <c r="AF21" s="565" t="str">
        <f aca="false">IF($G21&lt;&gt;"",IF(AE21&lt;&gt;"",$G21/1000,""),"")</f>
        <v/>
      </c>
      <c r="AG21" s="564"/>
      <c r="AH21" s="565" t="str">
        <f aca="false">IF($G21&lt;&gt;"",IF(AG21&gt;0,(AG21*$G21)*20/100/1000,""),"")</f>
        <v/>
      </c>
      <c r="AI21" s="566"/>
      <c r="AJ21" s="565" t="str">
        <f aca="false">IF($G21&lt;&gt;"",IF(AI21&lt;&gt;"",$G21/1000,""),"")</f>
        <v/>
      </c>
      <c r="AK21" s="564"/>
      <c r="AL21" s="565" t="str">
        <f aca="false">IF($G21&lt;&gt;"",IF(AK21&gt;0,(AK21*$G21)*20/100/1000,""),"")</f>
        <v/>
      </c>
      <c r="AM21" s="566"/>
      <c r="AN21" s="567" t="str">
        <f aca="false">IF($G21&lt;&gt;"",IF(AM21&lt;&gt;"",$G21/1000,""),"")</f>
        <v/>
      </c>
      <c r="AO21" s="564"/>
      <c r="AP21" s="565" t="str">
        <f aca="false">IF($G21&lt;&gt;"",IF(AO21&gt;0,(AO21*$G21)*20/100/1000,""),"")</f>
        <v/>
      </c>
      <c r="AQ21" s="566"/>
      <c r="AR21" s="567" t="str">
        <f aca="false">IF($G21&lt;&gt;"",IF(AQ21&lt;&gt;"",$G21/1000,""),"")</f>
        <v/>
      </c>
    </row>
    <row r="22" customFormat="false" ht="15" hidden="false" customHeight="true" outlineLevel="0" collapsed="false">
      <c r="A22" s="555" t="s">
        <v>71</v>
      </c>
      <c r="B22" s="555"/>
      <c r="C22" s="555"/>
      <c r="D22" s="555"/>
      <c r="E22" s="555"/>
      <c r="F22" s="556" t="str">
        <f aca="false">IF('Global Stock listing'!I34&gt;0,'Global Stock listing'!I34-Y22-AC22-AG22-AK22,"")</f>
        <v/>
      </c>
      <c r="G22" s="103" t="n">
        <f aca="false">IF('Global Stock listing'!AB34&gt;0,'Global Stock listing'!AB34,"")</f>
        <v>3000000</v>
      </c>
      <c r="H22" s="103"/>
      <c r="Y22" s="564"/>
      <c r="Z22" s="565" t="str">
        <f aca="false">IF($G22&lt;&gt;"",IF(Y22&gt;0,(Y22*$G22)*20/100/1000,""),"")</f>
        <v/>
      </c>
      <c r="AA22" s="566"/>
      <c r="AB22" s="565" t="str">
        <f aca="false">IF($G22&lt;&gt;"",IF(AA22&lt;&gt;"",$G22/1000,""),"")</f>
        <v/>
      </c>
      <c r="AC22" s="564"/>
      <c r="AD22" s="565" t="str">
        <f aca="false">IF($G22&lt;&gt;"",IF(AC22&gt;0,(AC22*$G22)*20/100/1000,""),"")</f>
        <v/>
      </c>
      <c r="AE22" s="566"/>
      <c r="AF22" s="565" t="str">
        <f aca="false">IF($G22&lt;&gt;"",IF(AE22&lt;&gt;"",$G22/1000,""),"")</f>
        <v/>
      </c>
      <c r="AG22" s="564"/>
      <c r="AH22" s="565" t="str">
        <f aca="false">IF($G22&lt;&gt;"",IF(AG22&gt;0,(AG22*$G22)*20/100/1000,""),"")</f>
        <v/>
      </c>
      <c r="AI22" s="566"/>
      <c r="AJ22" s="565" t="str">
        <f aca="false">IF($G22&lt;&gt;"",IF(AI22&lt;&gt;"",$G22/1000,""),"")</f>
        <v/>
      </c>
      <c r="AK22" s="564"/>
      <c r="AL22" s="565" t="str">
        <f aca="false">IF($G22&lt;&gt;"",IF(AK22&gt;0,(AK22*$G22)*20/100/1000,""),"")</f>
        <v/>
      </c>
      <c r="AM22" s="566"/>
      <c r="AN22" s="567" t="str">
        <f aca="false">IF($G22&lt;&gt;"",IF(AM22&lt;&gt;"",$G22/1000,""),"")</f>
        <v/>
      </c>
      <c r="AO22" s="564"/>
      <c r="AP22" s="565" t="str">
        <f aca="false">IF($G22&lt;&gt;"",IF(AO22&gt;0,(AO22*$G22)*20/100/1000,""),"")</f>
        <v/>
      </c>
      <c r="AQ22" s="566"/>
      <c r="AR22" s="567" t="str">
        <f aca="false">IF($G22&lt;&gt;"",IF(AQ22&lt;&gt;"",$G22/1000,""),"")</f>
        <v/>
      </c>
    </row>
    <row r="23" customFormat="false" ht="15" hidden="false" customHeight="true" outlineLevel="0" collapsed="false">
      <c r="A23" s="562" t="s">
        <v>72</v>
      </c>
      <c r="B23" s="562"/>
      <c r="C23" s="562"/>
      <c r="D23" s="562"/>
      <c r="E23" s="562"/>
      <c r="F23" s="563" t="str">
        <f aca="false">IF('Global Stock listing'!I35&gt;0,'Global Stock listing'!I35-Y23-AC23-AG23-AK23,"")</f>
        <v/>
      </c>
      <c r="G23" s="103" t="n">
        <f aca="false">IF('Global Stock listing'!AB35&gt;0,'Global Stock listing'!AB35,"")</f>
        <v>65000000</v>
      </c>
      <c r="H23" s="103"/>
      <c r="Y23" s="564"/>
      <c r="Z23" s="565" t="str">
        <f aca="false">IF($G23&lt;&gt;"",IF(Y23&gt;0,(Y23*$G23)*20/100/1000,""),"")</f>
        <v/>
      </c>
      <c r="AA23" s="566"/>
      <c r="AB23" s="565" t="str">
        <f aca="false">IF($G23&lt;&gt;"",IF(AA23&lt;&gt;"",$G23/1000,""),"")</f>
        <v/>
      </c>
      <c r="AC23" s="564"/>
      <c r="AD23" s="565" t="str">
        <f aca="false">IF($G23&lt;&gt;"",IF(AC23&gt;0,(AC23*$G23)*20/100/1000,""),"")</f>
        <v/>
      </c>
      <c r="AE23" s="566"/>
      <c r="AF23" s="565" t="str">
        <f aca="false">IF($G23&lt;&gt;"",IF(AE23&lt;&gt;"",$G23/1000,""),"")</f>
        <v/>
      </c>
      <c r="AG23" s="564"/>
      <c r="AH23" s="565" t="str">
        <f aca="false">IF($G23&lt;&gt;"",IF(AG23&gt;0,(AG23*$G23)*20/100/1000,""),"")</f>
        <v/>
      </c>
      <c r="AI23" s="566"/>
      <c r="AJ23" s="565" t="str">
        <f aca="false">IF($G23&lt;&gt;"",IF(AI23&lt;&gt;"",$G23/1000,""),"")</f>
        <v/>
      </c>
      <c r="AK23" s="564"/>
      <c r="AL23" s="565" t="str">
        <f aca="false">IF($G23&lt;&gt;"",IF(AK23&gt;0,(AK23*$G23)*20/100/1000,""),"")</f>
        <v/>
      </c>
      <c r="AM23" s="566"/>
      <c r="AN23" s="567" t="str">
        <f aca="false">IF($G23&lt;&gt;"",IF(AM23&lt;&gt;"",$G23/1000,""),"")</f>
        <v/>
      </c>
      <c r="AO23" s="564"/>
      <c r="AP23" s="565" t="str">
        <f aca="false">IF($G23&lt;&gt;"",IF(AO23&gt;0,(AO23*$G23)*20/100/1000,""),"")</f>
        <v/>
      </c>
      <c r="AQ23" s="566"/>
      <c r="AR23" s="567" t="str">
        <f aca="false">IF($G23&lt;&gt;"",IF(AQ23&lt;&gt;"",$G23/1000,""),"")</f>
        <v/>
      </c>
    </row>
    <row r="24" customFormat="false" ht="15" hidden="false" customHeight="true" outlineLevel="0" collapsed="false">
      <c r="A24" s="562" t="s">
        <v>73</v>
      </c>
      <c r="B24" s="562"/>
      <c r="C24" s="562"/>
      <c r="D24" s="562"/>
      <c r="E24" s="562"/>
      <c r="F24" s="563" t="str">
        <f aca="false">IF('Global Stock listing'!I36&gt;0,'Global Stock listing'!I36-Y24-AC24-AG24-AK24,"")</f>
        <v/>
      </c>
      <c r="G24" s="103" t="n">
        <f aca="false">IF('Global Stock listing'!AB36&gt;0,'Global Stock listing'!AB36,"")</f>
        <v>65000000</v>
      </c>
      <c r="H24" s="103"/>
      <c r="Y24" s="564"/>
      <c r="Z24" s="565" t="str">
        <f aca="false">IF($G24&lt;&gt;"",IF(Y24&gt;0,(Y24*$G24)*20/100/1000,""),"")</f>
        <v/>
      </c>
      <c r="AA24" s="566"/>
      <c r="AB24" s="565" t="str">
        <f aca="false">IF($G24&lt;&gt;"",IF(AA24&lt;&gt;"",$G24/1000,""),"")</f>
        <v/>
      </c>
      <c r="AC24" s="564"/>
      <c r="AD24" s="565" t="str">
        <f aca="false">IF($G24&lt;&gt;"",IF(AC24&gt;0,(AC24*$G24)*20/100/1000,""),"")</f>
        <v/>
      </c>
      <c r="AE24" s="566"/>
      <c r="AF24" s="565" t="str">
        <f aca="false">IF($G24&lt;&gt;"",IF(AE24&lt;&gt;"",$G24/1000,""),"")</f>
        <v/>
      </c>
      <c r="AG24" s="564"/>
      <c r="AH24" s="565" t="str">
        <f aca="false">IF($G24&lt;&gt;"",IF(AG24&gt;0,(AG24*$G24)*20/100/1000,""),"")</f>
        <v/>
      </c>
      <c r="AI24" s="566"/>
      <c r="AJ24" s="565" t="str">
        <f aca="false">IF($G24&lt;&gt;"",IF(AI24&lt;&gt;"",$G24/1000,""),"")</f>
        <v/>
      </c>
      <c r="AK24" s="564"/>
      <c r="AL24" s="565" t="str">
        <f aca="false">IF($G24&lt;&gt;"",IF(AK24&gt;0,(AK24*$G24)*20/100/1000,""),"")</f>
        <v/>
      </c>
      <c r="AM24" s="566"/>
      <c r="AN24" s="567" t="str">
        <f aca="false">IF($G24&lt;&gt;"",IF(AM24&lt;&gt;"",$G24/1000,""),"")</f>
        <v/>
      </c>
      <c r="AO24" s="564"/>
      <c r="AP24" s="565" t="str">
        <f aca="false">IF($G24&lt;&gt;"",IF(AO24&gt;0,(AO24*$G24)*20/100/1000,""),"")</f>
        <v/>
      </c>
      <c r="AQ24" s="566"/>
      <c r="AR24" s="567" t="str">
        <f aca="false">IF($G24&lt;&gt;"",IF(AQ24&lt;&gt;"",$G24/1000,""),"")</f>
        <v/>
      </c>
    </row>
    <row r="25" customFormat="false" ht="15" hidden="false" customHeight="true" outlineLevel="0" collapsed="false">
      <c r="A25" s="568" t="s">
        <v>74</v>
      </c>
      <c r="B25" s="568"/>
      <c r="C25" s="568"/>
      <c r="D25" s="568"/>
      <c r="E25" s="568"/>
      <c r="F25" s="569" t="str">
        <f aca="false">IF('Global Stock listing'!I37&gt;0,'Global Stock listing'!I37-Y25-AC25-AG25-AK25,"")</f>
        <v/>
      </c>
      <c r="G25" s="103" t="n">
        <f aca="false">IF('Global Stock listing'!AB37&gt;0,'Global Stock listing'!AB37,"")</f>
        <v>65000000</v>
      </c>
      <c r="H25" s="103"/>
      <c r="Y25" s="564"/>
      <c r="Z25" s="565" t="str">
        <f aca="false">IF($G25&lt;&gt;"",IF(Y25&gt;0,(Y25*$G25)*20/100/1000,""),"")</f>
        <v/>
      </c>
      <c r="AA25" s="566"/>
      <c r="AB25" s="565" t="str">
        <f aca="false">IF($G25&lt;&gt;"",IF(AA25&lt;&gt;"",$G25/1000,""),"")</f>
        <v/>
      </c>
      <c r="AC25" s="564"/>
      <c r="AD25" s="565" t="str">
        <f aca="false">IF($G25&lt;&gt;"",IF(AC25&gt;0,(AC25*$G25)*20/100/1000,""),"")</f>
        <v/>
      </c>
      <c r="AE25" s="566"/>
      <c r="AF25" s="565" t="str">
        <f aca="false">IF($G25&lt;&gt;"",IF(AE25&lt;&gt;"",$G25/1000,""),"")</f>
        <v/>
      </c>
      <c r="AG25" s="564"/>
      <c r="AH25" s="565" t="str">
        <f aca="false">IF($G25&lt;&gt;"",IF(AG25&gt;0,(AG25*$G25)*20/100/1000,""),"")</f>
        <v/>
      </c>
      <c r="AI25" s="566"/>
      <c r="AJ25" s="565" t="str">
        <f aca="false">IF($G25&lt;&gt;"",IF(AI25&lt;&gt;"",$G25/1000,""),"")</f>
        <v/>
      </c>
      <c r="AK25" s="564"/>
      <c r="AL25" s="565" t="str">
        <f aca="false">IF($G25&lt;&gt;"",IF(AK25&gt;0,(AK25*$G25)*20/100/1000,""),"")</f>
        <v/>
      </c>
      <c r="AM25" s="566"/>
      <c r="AN25" s="567" t="str">
        <f aca="false">IF($G25&lt;&gt;"",IF(AM25&lt;&gt;"",$G25/1000,""),"")</f>
        <v/>
      </c>
      <c r="AO25" s="564"/>
      <c r="AP25" s="565" t="str">
        <f aca="false">IF($G25&lt;&gt;"",IF(AO25&gt;0,(AO25*$G25)*20/100/1000,""),"")</f>
        <v/>
      </c>
      <c r="AQ25" s="566"/>
      <c r="AR25" s="567" t="str">
        <f aca="false">IF($G25&lt;&gt;"",IF(AQ25&lt;&gt;"",$G25/1000,""),"")</f>
        <v/>
      </c>
    </row>
    <row r="26" customFormat="false" ht="15" hidden="false" customHeight="true" outlineLevel="0" collapsed="false">
      <c r="A26" s="570" t="s">
        <v>76</v>
      </c>
      <c r="B26" s="570"/>
      <c r="C26" s="570"/>
      <c r="D26" s="570"/>
      <c r="E26" s="570"/>
      <c r="F26" s="571" t="str">
        <f aca="false">IF('Global Stock listing'!I38&gt;0,'Global Stock listing'!I38-Y26-AC26-AG26-AK26,"")</f>
        <v/>
      </c>
      <c r="G26" s="103" t="n">
        <f aca="false">IF('Global Stock listing'!AB38&gt;0,'Global Stock listing'!AB38,"")</f>
        <v>20000000</v>
      </c>
      <c r="H26" s="103"/>
      <c r="Y26" s="564"/>
      <c r="Z26" s="565" t="str">
        <f aca="false">IF($G26&lt;&gt;"",IF(Y26&gt;0,(Y26*$G26)*20/100/1000,""),"")</f>
        <v/>
      </c>
      <c r="AA26" s="566"/>
      <c r="AB26" s="565" t="str">
        <f aca="false">IF($G26&lt;&gt;"",IF(AA26&lt;&gt;"",$G26/1000,""),"")</f>
        <v/>
      </c>
      <c r="AC26" s="564"/>
      <c r="AD26" s="565" t="str">
        <f aca="false">IF($G26&lt;&gt;"",IF(AC26&gt;0,(AC26*$G26)*20/100/1000,""),"")</f>
        <v/>
      </c>
      <c r="AE26" s="566"/>
      <c r="AF26" s="565" t="str">
        <f aca="false">IF($G26&lt;&gt;"",IF(AE26&lt;&gt;"",$G26/1000,""),"")</f>
        <v/>
      </c>
      <c r="AG26" s="564"/>
      <c r="AH26" s="565" t="str">
        <f aca="false">IF($G26&lt;&gt;"",IF(AG26&gt;0,(AG26*$G26)*20/100/1000,""),"")</f>
        <v/>
      </c>
      <c r="AI26" s="566"/>
      <c r="AJ26" s="565" t="str">
        <f aca="false">IF($G26&lt;&gt;"",IF(AI26&lt;&gt;"",$G26/1000,""),"")</f>
        <v/>
      </c>
      <c r="AK26" s="564"/>
      <c r="AL26" s="565" t="str">
        <f aca="false">IF($G26&lt;&gt;"",IF(AK26&gt;0,(AK26*$G26)*20/100/1000,""),"")</f>
        <v/>
      </c>
      <c r="AM26" s="566"/>
      <c r="AN26" s="567" t="str">
        <f aca="false">IF($G26&lt;&gt;"",IF(AM26&lt;&gt;"",$G26/1000,""),"")</f>
        <v/>
      </c>
      <c r="AO26" s="564"/>
      <c r="AP26" s="565" t="str">
        <f aca="false">IF($G26&lt;&gt;"",IF(AO26&gt;0,(AO26*$G26)*20/100/1000,""),"")</f>
        <v/>
      </c>
      <c r="AQ26" s="566"/>
      <c r="AR26" s="567" t="str">
        <f aca="false">IF($G26&lt;&gt;"",IF(AQ26&lt;&gt;"",$G26/1000,""),"")</f>
        <v/>
      </c>
    </row>
    <row r="27" customFormat="false" ht="15" hidden="false" customHeight="true" outlineLevel="0" collapsed="false">
      <c r="A27" s="570" t="s">
        <v>78</v>
      </c>
      <c r="B27" s="570"/>
      <c r="C27" s="570"/>
      <c r="D27" s="570"/>
      <c r="E27" s="570"/>
      <c r="F27" s="571" t="str">
        <f aca="false">IF('Global Stock listing'!I39&gt;0,'Global Stock listing'!I39-Y27-AC27-AG27-AK27,"")</f>
        <v/>
      </c>
      <c r="G27" s="103" t="n">
        <f aca="false">IF('Global Stock listing'!AB39&gt;0,'Global Stock listing'!AB39,"")</f>
        <v>85000000</v>
      </c>
      <c r="H27" s="103"/>
      <c r="Y27" s="564"/>
      <c r="Z27" s="565" t="str">
        <f aca="false">IF($G27&lt;&gt;"",IF(Y27&gt;0,(Y27*$G27)*20/100/1000,""),"")</f>
        <v/>
      </c>
      <c r="AA27" s="566"/>
      <c r="AB27" s="565" t="str">
        <f aca="false">IF($G27&lt;&gt;"",IF(AA27&lt;&gt;"",$G27/1000,""),"")</f>
        <v/>
      </c>
      <c r="AC27" s="564"/>
      <c r="AD27" s="565" t="str">
        <f aca="false">IF($G27&lt;&gt;"",IF(AC27&gt;0,(AC27*$G27)*20/100/1000,""),"")</f>
        <v/>
      </c>
      <c r="AE27" s="566"/>
      <c r="AF27" s="565" t="str">
        <f aca="false">IF($G27&lt;&gt;"",IF(AE27&lt;&gt;"",$G27/1000,""),"")</f>
        <v/>
      </c>
      <c r="AG27" s="564"/>
      <c r="AH27" s="565" t="str">
        <f aca="false">IF($G27&lt;&gt;"",IF(AG27&gt;0,(AG27*$G27)*20/100/1000,""),"")</f>
        <v/>
      </c>
      <c r="AI27" s="566"/>
      <c r="AJ27" s="565" t="str">
        <f aca="false">IF($G27&lt;&gt;"",IF(AI27&lt;&gt;"",$G27/1000,""),"")</f>
        <v/>
      </c>
      <c r="AK27" s="564"/>
      <c r="AL27" s="565" t="str">
        <f aca="false">IF($G27&lt;&gt;"",IF(AK27&gt;0,(AK27*$G27)*20/100/1000,""),"")</f>
        <v/>
      </c>
      <c r="AM27" s="566"/>
      <c r="AN27" s="567" t="str">
        <f aca="false">IF($G27&lt;&gt;"",IF(AM27&lt;&gt;"",$G27/1000,""),"")</f>
        <v/>
      </c>
      <c r="AO27" s="564"/>
      <c r="AP27" s="565" t="str">
        <f aca="false">IF($G27&lt;&gt;"",IF(AO27&gt;0,(AO27*$G27)*20/100/1000,""),"")</f>
        <v/>
      </c>
      <c r="AQ27" s="566"/>
      <c r="AR27" s="567" t="str">
        <f aca="false">IF($G27&lt;&gt;"",IF(AQ27&lt;&gt;"",$G27/1000,""),"")</f>
        <v/>
      </c>
    </row>
    <row r="28" customFormat="false" ht="15" hidden="false" customHeight="true" outlineLevel="0" collapsed="false">
      <c r="A28" s="555" t="s">
        <v>80</v>
      </c>
      <c r="B28" s="555"/>
      <c r="C28" s="555"/>
      <c r="D28" s="555"/>
      <c r="E28" s="555"/>
      <c r="F28" s="556" t="str">
        <f aca="false">IF('Global Stock listing'!I40&gt;0,'Global Stock listing'!I40-Y28-AC28-AG28-AK28,"")</f>
        <v/>
      </c>
      <c r="G28" s="103" t="n">
        <f aca="false">IF('Global Stock listing'!AB40&gt;0,'Global Stock listing'!AB40,"")</f>
        <v>50000000</v>
      </c>
      <c r="H28" s="103"/>
      <c r="Y28" s="564"/>
      <c r="Z28" s="565" t="str">
        <f aca="false">IF($G28&lt;&gt;"",IF(Y28&gt;0,(Y28*$G28)*20/100/1000,""),"")</f>
        <v/>
      </c>
      <c r="AA28" s="566"/>
      <c r="AB28" s="565" t="str">
        <f aca="false">IF($G28&lt;&gt;"",IF(AA28&lt;&gt;"",$G28/1000,""),"")</f>
        <v/>
      </c>
      <c r="AC28" s="564"/>
      <c r="AD28" s="565" t="str">
        <f aca="false">IF($G28&lt;&gt;"",IF(AC28&gt;0,(AC28*$G28)*20/100/1000,""),"")</f>
        <v/>
      </c>
      <c r="AE28" s="566"/>
      <c r="AF28" s="565" t="str">
        <f aca="false">IF($G28&lt;&gt;"",IF(AE28&lt;&gt;"",$G28/1000,""),"")</f>
        <v/>
      </c>
      <c r="AG28" s="564"/>
      <c r="AH28" s="565" t="str">
        <f aca="false">IF($G28&lt;&gt;"",IF(AG28&gt;0,(AG28*$G28)*20/100/1000,""),"")</f>
        <v/>
      </c>
      <c r="AI28" s="566"/>
      <c r="AJ28" s="565" t="str">
        <f aca="false">IF($G28&lt;&gt;"",IF(AI28&lt;&gt;"",$G28/1000,""),"")</f>
        <v/>
      </c>
      <c r="AK28" s="564"/>
      <c r="AL28" s="565" t="str">
        <f aca="false">IF($G28&lt;&gt;"",IF(AK28&gt;0,(AK28*$G28)*20/100/1000,""),"")</f>
        <v/>
      </c>
      <c r="AM28" s="566"/>
      <c r="AN28" s="567" t="str">
        <f aca="false">IF($G28&lt;&gt;"",IF(AM28&lt;&gt;"",$G28/1000,""),"")</f>
        <v/>
      </c>
      <c r="AO28" s="564"/>
      <c r="AP28" s="565" t="str">
        <f aca="false">IF($G28&lt;&gt;"",IF(AO28&gt;0,(AO28*$G28)*20/100/1000,""),"")</f>
        <v/>
      </c>
      <c r="AQ28" s="566"/>
      <c r="AR28" s="567" t="str">
        <f aca="false">IF($G28&lt;&gt;"",IF(AQ28&lt;&gt;"",$G28/1000,""),"")</f>
        <v/>
      </c>
    </row>
    <row r="29" customFormat="false" ht="15" hidden="false" customHeight="true" outlineLevel="0" collapsed="false">
      <c r="A29" s="562" t="s">
        <v>81</v>
      </c>
      <c r="B29" s="562"/>
      <c r="C29" s="562"/>
      <c r="D29" s="562"/>
      <c r="E29" s="562"/>
      <c r="F29" s="563" t="str">
        <f aca="false">IF('Global Stock listing'!I41&gt;0,'Global Stock listing'!I41-Y29-AC29-AG29-AK29,"")</f>
        <v/>
      </c>
      <c r="G29" s="103" t="n">
        <f aca="false">IF('Global Stock listing'!AB41&gt;0,'Global Stock listing'!AB41,"")</f>
        <v>85000000</v>
      </c>
      <c r="H29" s="103"/>
      <c r="Y29" s="564"/>
      <c r="Z29" s="565" t="str">
        <f aca="false">IF($G29&lt;&gt;"",IF(Y29&gt;0,(Y29*$G29)*20/100/1000,""),"")</f>
        <v/>
      </c>
      <c r="AA29" s="566"/>
      <c r="AB29" s="565" t="str">
        <f aca="false">IF($G29&lt;&gt;"",IF(AA29&lt;&gt;"",$G29/1000,""),"")</f>
        <v/>
      </c>
      <c r="AC29" s="564"/>
      <c r="AD29" s="565" t="str">
        <f aca="false">IF($G29&lt;&gt;"",IF(AC29&gt;0,(AC29*$G29)*20/100/1000,""),"")</f>
        <v/>
      </c>
      <c r="AE29" s="566"/>
      <c r="AF29" s="565" t="str">
        <f aca="false">IF($G29&lt;&gt;"",IF(AE29&lt;&gt;"",$G29/1000,""),"")</f>
        <v/>
      </c>
      <c r="AG29" s="564"/>
      <c r="AH29" s="565" t="str">
        <f aca="false">IF($G29&lt;&gt;"",IF(AG29&gt;0,(AG29*$G29)*20/100/1000,""),"")</f>
        <v/>
      </c>
      <c r="AI29" s="566"/>
      <c r="AJ29" s="565" t="str">
        <f aca="false">IF($G29&lt;&gt;"",IF(AI29&lt;&gt;"",$G29/1000,""),"")</f>
        <v/>
      </c>
      <c r="AK29" s="564"/>
      <c r="AL29" s="565" t="str">
        <f aca="false">IF($G29&lt;&gt;"",IF(AK29&gt;0,(AK29*$G29)*20/100/1000,""),"")</f>
        <v/>
      </c>
      <c r="AM29" s="566"/>
      <c r="AN29" s="567" t="str">
        <f aca="false">IF($G29&lt;&gt;"",IF(AM29&lt;&gt;"",$G29/1000,""),"")</f>
        <v/>
      </c>
      <c r="AO29" s="564"/>
      <c r="AP29" s="565" t="str">
        <f aca="false">IF($G29&lt;&gt;"",IF(AO29&gt;0,(AO29*$G29)*20/100/1000,""),"")</f>
        <v/>
      </c>
      <c r="AQ29" s="566"/>
      <c r="AR29" s="567" t="str">
        <f aca="false">IF($G29&lt;&gt;"",IF(AQ29&lt;&gt;"",$G29/1000,""),"")</f>
        <v/>
      </c>
    </row>
    <row r="30" customFormat="false" ht="15" hidden="false" customHeight="true" outlineLevel="0" collapsed="false">
      <c r="A30" s="562" t="s">
        <v>82</v>
      </c>
      <c r="B30" s="562"/>
      <c r="C30" s="562"/>
      <c r="D30" s="562"/>
      <c r="E30" s="562"/>
      <c r="F30" s="563" t="str">
        <f aca="false">IF('Global Stock listing'!I42&gt;0,'Global Stock listing'!I42-Y30-AC30-AG30-AK30,"")</f>
        <v/>
      </c>
      <c r="G30" s="103" t="n">
        <f aca="false">IF('Global Stock listing'!AB42&gt;0,'Global Stock listing'!AB42,"")</f>
        <v>250000000</v>
      </c>
      <c r="H30" s="103"/>
      <c r="Y30" s="564"/>
      <c r="Z30" s="565" t="str">
        <f aca="false">IF($G30&lt;&gt;"",IF(Y30&gt;0,(Y30*$G30)*20/100/1000,""),"")</f>
        <v/>
      </c>
      <c r="AA30" s="566"/>
      <c r="AB30" s="565" t="str">
        <f aca="false">IF($G30&lt;&gt;"",IF(AA30&lt;&gt;"",$G30/1000,""),"")</f>
        <v/>
      </c>
      <c r="AC30" s="564"/>
      <c r="AD30" s="565" t="str">
        <f aca="false">IF($G30&lt;&gt;"",IF(AC30&gt;0,(AC30*$G30)*20/100/1000,""),"")</f>
        <v/>
      </c>
      <c r="AE30" s="566"/>
      <c r="AF30" s="565" t="str">
        <f aca="false">IF($G30&lt;&gt;"",IF(AE30&lt;&gt;"",$G30/1000,""),"")</f>
        <v/>
      </c>
      <c r="AG30" s="564"/>
      <c r="AH30" s="565" t="str">
        <f aca="false">IF($G30&lt;&gt;"",IF(AG30&gt;0,(AG30*$G30)*20/100/1000,""),"")</f>
        <v/>
      </c>
      <c r="AI30" s="566"/>
      <c r="AJ30" s="565" t="str">
        <f aca="false">IF($G30&lt;&gt;"",IF(AI30&lt;&gt;"",$G30/1000,""),"")</f>
        <v/>
      </c>
      <c r="AK30" s="564"/>
      <c r="AL30" s="565" t="str">
        <f aca="false">IF($G30&lt;&gt;"",IF(AK30&gt;0,(AK30*$G30)*20/100/1000,""),"")</f>
        <v/>
      </c>
      <c r="AM30" s="566"/>
      <c r="AN30" s="567" t="str">
        <f aca="false">IF($G30&lt;&gt;"",IF(AM30&lt;&gt;"",$G30/1000,""),"")</f>
        <v/>
      </c>
      <c r="AO30" s="564"/>
      <c r="AP30" s="565" t="str">
        <f aca="false">IF($G30&lt;&gt;"",IF(AO30&gt;0,(AO30*$G30)*20/100/1000,""),"")</f>
        <v/>
      </c>
      <c r="AQ30" s="566"/>
      <c r="AR30" s="567" t="str">
        <f aca="false">IF($G30&lt;&gt;"",IF(AQ30&lt;&gt;"",$G30/1000,""),"")</f>
        <v/>
      </c>
    </row>
    <row r="31" customFormat="false" ht="15" hidden="false" customHeight="true" outlineLevel="0" collapsed="false">
      <c r="A31" s="568" t="s">
        <v>83</v>
      </c>
      <c r="B31" s="568"/>
      <c r="C31" s="568"/>
      <c r="D31" s="568"/>
      <c r="E31" s="568"/>
      <c r="F31" s="569" t="str">
        <f aca="false">IF('Global Stock listing'!I43&gt;0,'Global Stock listing'!I43-Y31-AC31-AG31-AK31,"")</f>
        <v/>
      </c>
      <c r="G31" s="103" t="n">
        <f aca="false">IF('Global Stock listing'!AB43&gt;0,'Global Stock listing'!AB43,"")</f>
        <v>50000000</v>
      </c>
      <c r="H31" s="103"/>
      <c r="Y31" s="564"/>
      <c r="Z31" s="565" t="str">
        <f aca="false">IF($G31&lt;&gt;"",IF(Y31&gt;0,(Y31*$G31)*20/100/1000,""),"")</f>
        <v/>
      </c>
      <c r="AA31" s="566"/>
      <c r="AB31" s="565" t="str">
        <f aca="false">IF($G31&lt;&gt;"",IF(AA31&lt;&gt;"",$G31/1000,""),"")</f>
        <v/>
      </c>
      <c r="AC31" s="564"/>
      <c r="AD31" s="565" t="str">
        <f aca="false">IF($G31&lt;&gt;"",IF(AC31&gt;0,(AC31*$G31)*20/100/1000,""),"")</f>
        <v/>
      </c>
      <c r="AE31" s="566"/>
      <c r="AF31" s="565" t="str">
        <f aca="false">IF($G31&lt;&gt;"",IF(AE31&lt;&gt;"",$G31/1000,""),"")</f>
        <v/>
      </c>
      <c r="AG31" s="564"/>
      <c r="AH31" s="565" t="str">
        <f aca="false">IF($G31&lt;&gt;"",IF(AG31&gt;0,(AG31*$G31)*20/100/1000,""),"")</f>
        <v/>
      </c>
      <c r="AI31" s="566"/>
      <c r="AJ31" s="565" t="str">
        <f aca="false">IF($G31&lt;&gt;"",IF(AI31&lt;&gt;"",$G31/1000,""),"")</f>
        <v/>
      </c>
      <c r="AK31" s="564"/>
      <c r="AL31" s="565" t="str">
        <f aca="false">IF($G31&lt;&gt;"",IF(AK31&gt;0,(AK31*$G31)*20/100/1000,""),"")</f>
        <v/>
      </c>
      <c r="AM31" s="566"/>
      <c r="AN31" s="567" t="str">
        <f aca="false">IF($G31&lt;&gt;"",IF(AM31&lt;&gt;"",$G31/1000,""),"")</f>
        <v/>
      </c>
      <c r="AO31" s="564"/>
      <c r="AP31" s="565" t="str">
        <f aca="false">IF($G31&lt;&gt;"",IF(AO31&gt;0,(AO31*$G31)*20/100/1000,""),"")</f>
        <v/>
      </c>
      <c r="AQ31" s="566"/>
      <c r="AR31" s="567" t="str">
        <f aca="false">IF($G31&lt;&gt;"",IF(AQ31&lt;&gt;"",$G31/1000,""),"")</f>
        <v/>
      </c>
    </row>
    <row r="32" customFormat="false" ht="15" hidden="false" customHeight="true" outlineLevel="0" collapsed="false">
      <c r="A32" s="555" t="s">
        <v>84</v>
      </c>
      <c r="B32" s="555"/>
      <c r="C32" s="555"/>
      <c r="D32" s="555"/>
      <c r="E32" s="555"/>
      <c r="F32" s="556" t="str">
        <f aca="false">IF('Global Stock listing'!I44&gt;0,'Global Stock listing'!I44-Y32-AC32-AG32-AK32,"")</f>
        <v/>
      </c>
      <c r="G32" s="103" t="n">
        <f aca="false">IF('Global Stock listing'!AB44&gt;0,'Global Stock listing'!AB44,"")</f>
        <v>20000</v>
      </c>
      <c r="H32" s="103"/>
      <c r="Y32" s="564"/>
      <c r="Z32" s="565" t="str">
        <f aca="false">IF($G32&lt;&gt;"",IF(Y32&gt;0,(Y32*$G32)*20/100/1000,""),"")</f>
        <v/>
      </c>
      <c r="AA32" s="566"/>
      <c r="AB32" s="565" t="str">
        <f aca="false">IF($G32&lt;&gt;"",IF(AA32&lt;&gt;"",$G32/1000,""),"")</f>
        <v/>
      </c>
      <c r="AC32" s="564"/>
      <c r="AD32" s="565" t="str">
        <f aca="false">IF($G32&lt;&gt;"",IF(AC32&gt;0,(AC32*$G32)*20/100/1000,""),"")</f>
        <v/>
      </c>
      <c r="AE32" s="566"/>
      <c r="AF32" s="565" t="str">
        <f aca="false">IF($G32&lt;&gt;"",IF(AE32&lt;&gt;"",$G32/1000,""),"")</f>
        <v/>
      </c>
      <c r="AG32" s="564"/>
      <c r="AH32" s="565" t="str">
        <f aca="false">IF($G32&lt;&gt;"",IF(AG32&gt;0,(AG32*$G32)*20/100/1000,""),"")</f>
        <v/>
      </c>
      <c r="AI32" s="566"/>
      <c r="AJ32" s="565" t="str">
        <f aca="false">IF($G32&lt;&gt;"",IF(AI32&lt;&gt;"",$G32/1000,""),"")</f>
        <v/>
      </c>
      <c r="AK32" s="564"/>
      <c r="AL32" s="565" t="str">
        <f aca="false">IF($G32&lt;&gt;"",IF(AK32&gt;0,(AK32*$G32)*20/100/1000,""),"")</f>
        <v/>
      </c>
      <c r="AM32" s="566"/>
      <c r="AN32" s="567" t="str">
        <f aca="false">IF($G32&lt;&gt;"",IF(AM32&lt;&gt;"",$G32/1000,""),"")</f>
        <v/>
      </c>
      <c r="AO32" s="564"/>
      <c r="AP32" s="565" t="str">
        <f aca="false">IF($G32&lt;&gt;"",IF(AO32&gt;0,(AO32*$G32)*20/100/1000,""),"")</f>
        <v/>
      </c>
      <c r="AQ32" s="566"/>
      <c r="AR32" s="567" t="str">
        <f aca="false">IF($G32&lt;&gt;"",IF(AQ32&lt;&gt;"",$G32/1000,""),"")</f>
        <v/>
      </c>
    </row>
    <row r="33" customFormat="false" ht="15" hidden="false" customHeight="true" outlineLevel="0" collapsed="false">
      <c r="A33" s="562" t="s">
        <v>85</v>
      </c>
      <c r="B33" s="562"/>
      <c r="C33" s="562"/>
      <c r="D33" s="562"/>
      <c r="E33" s="562"/>
      <c r="F33" s="563" t="str">
        <f aca="false">IF('Global Stock listing'!I45&gt;0,'Global Stock listing'!I45-Y33-AC33-AG33-AK33,"")</f>
        <v/>
      </c>
      <c r="G33" s="103" t="n">
        <f aca="false">IF('Global Stock listing'!AB45&gt;0,'Global Stock listing'!AB45,"")</f>
        <v>1000000</v>
      </c>
      <c r="H33" s="103"/>
      <c r="Y33" s="564"/>
      <c r="Z33" s="565" t="str">
        <f aca="false">IF($G33&lt;&gt;"",IF(Y33&gt;0,(Y33*$G33)*20/100/1000,""),"")</f>
        <v/>
      </c>
      <c r="AA33" s="566"/>
      <c r="AB33" s="565" t="str">
        <f aca="false">IF($G33&lt;&gt;"",IF(AA33&lt;&gt;"",$G33/1000,""),"")</f>
        <v/>
      </c>
      <c r="AC33" s="564"/>
      <c r="AD33" s="565" t="str">
        <f aca="false">IF($G33&lt;&gt;"",IF(AC33&gt;0,(AC33*$G33)*20/100/1000,""),"")</f>
        <v/>
      </c>
      <c r="AE33" s="566"/>
      <c r="AF33" s="565" t="str">
        <f aca="false">IF($G33&lt;&gt;"",IF(AE33&lt;&gt;"",$G33/1000,""),"")</f>
        <v/>
      </c>
      <c r="AG33" s="564"/>
      <c r="AH33" s="565" t="str">
        <f aca="false">IF($G33&lt;&gt;"",IF(AG33&gt;0,(AG33*$G33)*20/100/1000,""),"")</f>
        <v/>
      </c>
      <c r="AI33" s="566"/>
      <c r="AJ33" s="565" t="str">
        <f aca="false">IF($G33&lt;&gt;"",IF(AI33&lt;&gt;"",$G33/1000,""),"")</f>
        <v/>
      </c>
      <c r="AK33" s="564"/>
      <c r="AL33" s="565" t="str">
        <f aca="false">IF($G33&lt;&gt;"",IF(AK33&gt;0,(AK33*$G33)*20/100/1000,""),"")</f>
        <v/>
      </c>
      <c r="AM33" s="566"/>
      <c r="AN33" s="567" t="str">
        <f aca="false">IF($G33&lt;&gt;"",IF(AM33&lt;&gt;"",$G33/1000,""),"")</f>
        <v/>
      </c>
      <c r="AO33" s="564"/>
      <c r="AP33" s="565" t="str">
        <f aca="false">IF($G33&lt;&gt;"",IF(AO33&gt;0,(AO33*$G33)*20/100/1000,""),"")</f>
        <v/>
      </c>
      <c r="AQ33" s="566"/>
      <c r="AR33" s="567" t="str">
        <f aca="false">IF($G33&lt;&gt;"",IF(AQ33&lt;&gt;"",$G33/1000,""),"")</f>
        <v/>
      </c>
    </row>
    <row r="34" customFormat="false" ht="15" hidden="false" customHeight="true" outlineLevel="0" collapsed="false">
      <c r="A34" s="562" t="s">
        <v>86</v>
      </c>
      <c r="B34" s="562"/>
      <c r="C34" s="562"/>
      <c r="D34" s="562"/>
      <c r="E34" s="562"/>
      <c r="F34" s="563" t="str">
        <f aca="false">IF('Global Stock listing'!I46&gt;0,'Global Stock listing'!I46-Y34-AC34-AG34-AK34,"")</f>
        <v/>
      </c>
      <c r="G34" s="103" t="n">
        <f aca="false">IF('Global Stock listing'!AB46&gt;0,'Global Stock listing'!AB46,"")</f>
        <v>300000</v>
      </c>
      <c r="H34" s="103"/>
      <c r="Y34" s="564"/>
      <c r="Z34" s="565" t="str">
        <f aca="false">IF($G34&lt;&gt;"",IF(Y34&gt;0,(Y34*$G34)*20/100/1000,""),"")</f>
        <v/>
      </c>
      <c r="AA34" s="566"/>
      <c r="AB34" s="565" t="str">
        <f aca="false">IF($G34&lt;&gt;"",IF(AA34&lt;&gt;"",$G34/1000,""),"")</f>
        <v/>
      </c>
      <c r="AC34" s="564"/>
      <c r="AD34" s="565" t="str">
        <f aca="false">IF($G34&lt;&gt;"",IF(AC34&gt;0,(AC34*$G34)*20/100/1000,""),"")</f>
        <v/>
      </c>
      <c r="AE34" s="566"/>
      <c r="AF34" s="565" t="str">
        <f aca="false">IF($G34&lt;&gt;"",IF(AE34&lt;&gt;"",$G34/1000,""),"")</f>
        <v/>
      </c>
      <c r="AG34" s="564"/>
      <c r="AH34" s="565" t="str">
        <f aca="false">IF($G34&lt;&gt;"",IF(AG34&gt;0,(AG34*$G34)*20/100/1000,""),"")</f>
        <v/>
      </c>
      <c r="AI34" s="566"/>
      <c r="AJ34" s="565" t="str">
        <f aca="false">IF($G34&lt;&gt;"",IF(AI34&lt;&gt;"",$G34/1000,""),"")</f>
        <v/>
      </c>
      <c r="AK34" s="564"/>
      <c r="AL34" s="565" t="str">
        <f aca="false">IF($G34&lt;&gt;"",IF(AK34&gt;0,(AK34*$G34)*20/100/1000,""),"")</f>
        <v/>
      </c>
      <c r="AM34" s="566"/>
      <c r="AN34" s="567" t="str">
        <f aca="false">IF($G34&lt;&gt;"",IF(AM34&lt;&gt;"",$G34/1000,""),"")</f>
        <v/>
      </c>
      <c r="AO34" s="564"/>
      <c r="AP34" s="565" t="str">
        <f aca="false">IF($G34&lt;&gt;"",IF(AO34&gt;0,(AO34*$G34)*20/100/1000,""),"")</f>
        <v/>
      </c>
      <c r="AQ34" s="566"/>
      <c r="AR34" s="567" t="str">
        <f aca="false">IF($G34&lt;&gt;"",IF(AQ34&lt;&gt;"",$G34/1000,""),"")</f>
        <v/>
      </c>
    </row>
    <row r="35" customFormat="false" ht="15" hidden="false" customHeight="true" outlineLevel="0" collapsed="false">
      <c r="A35" s="562" t="s">
        <v>87</v>
      </c>
      <c r="B35" s="562"/>
      <c r="C35" s="562"/>
      <c r="D35" s="562"/>
      <c r="E35" s="562"/>
      <c r="F35" s="563" t="str">
        <f aca="false">IF('Global Stock listing'!I47&gt;0,'Global Stock listing'!I47-Y35-AC35-AG35-AK35,"")</f>
        <v/>
      </c>
      <c r="G35" s="103" t="n">
        <f aca="false">IF('Global Stock listing'!AB47&gt;0,'Global Stock listing'!AB47,"")</f>
        <v>150000</v>
      </c>
      <c r="H35" s="103"/>
      <c r="Y35" s="564"/>
      <c r="Z35" s="565" t="str">
        <f aca="false">IF($G35&lt;&gt;"",IF(Y35&gt;0,(Y35*$G35)*20/100/1000,""),"")</f>
        <v/>
      </c>
      <c r="AA35" s="566"/>
      <c r="AB35" s="565" t="str">
        <f aca="false">IF($G35&lt;&gt;"",IF(AA35&lt;&gt;"",$G35/1000,""),"")</f>
        <v/>
      </c>
      <c r="AC35" s="564"/>
      <c r="AD35" s="565" t="str">
        <f aca="false">IF($G35&lt;&gt;"",IF(AC35&gt;0,(AC35*$G35)*20/100/1000,""),"")</f>
        <v/>
      </c>
      <c r="AE35" s="566"/>
      <c r="AF35" s="565" t="str">
        <f aca="false">IF($G35&lt;&gt;"",IF(AE35&lt;&gt;"",$G35/1000,""),"")</f>
        <v/>
      </c>
      <c r="AG35" s="564"/>
      <c r="AH35" s="565" t="str">
        <f aca="false">IF($G35&lt;&gt;"",IF(AG35&gt;0,(AG35*$G35)*20/100/1000,""),"")</f>
        <v/>
      </c>
      <c r="AI35" s="566"/>
      <c r="AJ35" s="565" t="str">
        <f aca="false">IF($G35&lt;&gt;"",IF(AI35&lt;&gt;"",$G35/1000,""),"")</f>
        <v/>
      </c>
      <c r="AK35" s="564"/>
      <c r="AL35" s="565" t="str">
        <f aca="false">IF($G35&lt;&gt;"",IF(AK35&gt;0,(AK35*$G35)*20/100/1000,""),"")</f>
        <v/>
      </c>
      <c r="AM35" s="566"/>
      <c r="AN35" s="567" t="str">
        <f aca="false">IF($G35&lt;&gt;"",IF(AM35&lt;&gt;"",$G35/1000,""),"")</f>
        <v/>
      </c>
      <c r="AO35" s="564"/>
      <c r="AP35" s="565" t="str">
        <f aca="false">IF($G35&lt;&gt;"",IF(AO35&gt;0,(AO35*$G35)*20/100/1000,""),"")</f>
        <v/>
      </c>
      <c r="AQ35" s="566"/>
      <c r="AR35" s="567" t="str">
        <f aca="false">IF($G35&lt;&gt;"",IF(AQ35&lt;&gt;"",$G35/1000,""),"")</f>
        <v/>
      </c>
    </row>
    <row r="36" customFormat="false" ht="15" hidden="false" customHeight="true" outlineLevel="0" collapsed="false">
      <c r="A36" s="562" t="s">
        <v>88</v>
      </c>
      <c r="B36" s="562"/>
      <c r="C36" s="562"/>
      <c r="D36" s="562"/>
      <c r="E36" s="562"/>
      <c r="F36" s="563" t="str">
        <f aca="false">IF('Global Stock listing'!I48&gt;0,'Global Stock listing'!I48-Y36-AC36-AG36-AK36,"")</f>
        <v/>
      </c>
      <c r="G36" s="103" t="n">
        <f aca="false">IF('Global Stock listing'!AB48&gt;0,'Global Stock listing'!AB48,"")</f>
        <v>30000</v>
      </c>
      <c r="H36" s="103"/>
      <c r="Y36" s="564"/>
      <c r="Z36" s="565" t="str">
        <f aca="false">IF($G36&lt;&gt;"",IF(Y36&gt;0,(Y36*$G36)*20/100/1000,""),"")</f>
        <v/>
      </c>
      <c r="AA36" s="566"/>
      <c r="AB36" s="565" t="str">
        <f aca="false">IF($G36&lt;&gt;"",IF(AA36&lt;&gt;"",$G36/1000,""),"")</f>
        <v/>
      </c>
      <c r="AC36" s="564"/>
      <c r="AD36" s="565" t="str">
        <f aca="false">IF($G36&lt;&gt;"",IF(AC36&gt;0,(AC36*$G36)*20/100/1000,""),"")</f>
        <v/>
      </c>
      <c r="AE36" s="566"/>
      <c r="AF36" s="565" t="str">
        <f aca="false">IF($G36&lt;&gt;"",IF(AE36&lt;&gt;"",$G36/1000,""),"")</f>
        <v/>
      </c>
      <c r="AG36" s="564"/>
      <c r="AH36" s="565" t="str">
        <f aca="false">IF($G36&lt;&gt;"",IF(AG36&gt;0,(AG36*$G36)*20/100/1000,""),"")</f>
        <v/>
      </c>
      <c r="AI36" s="566"/>
      <c r="AJ36" s="565" t="str">
        <f aca="false">IF($G36&lt;&gt;"",IF(AI36&lt;&gt;"",$G36/1000,""),"")</f>
        <v/>
      </c>
      <c r="AK36" s="564"/>
      <c r="AL36" s="565" t="str">
        <f aca="false">IF($G36&lt;&gt;"",IF(AK36&gt;0,(AK36*$G36)*20/100/1000,""),"")</f>
        <v/>
      </c>
      <c r="AM36" s="566"/>
      <c r="AN36" s="567" t="str">
        <f aca="false">IF($G36&lt;&gt;"",IF(AM36&lt;&gt;"",$G36/1000,""),"")</f>
        <v/>
      </c>
      <c r="AO36" s="564"/>
      <c r="AP36" s="565" t="str">
        <f aca="false">IF($G36&lt;&gt;"",IF(AO36&gt;0,(AO36*$G36)*20/100/1000,""),"")</f>
        <v/>
      </c>
      <c r="AQ36" s="566"/>
      <c r="AR36" s="567" t="str">
        <f aca="false">IF($G36&lt;&gt;"",IF(AQ36&lt;&gt;"",$G36/1000,""),"")</f>
        <v/>
      </c>
    </row>
    <row r="37" customFormat="false" ht="15" hidden="false" customHeight="true" outlineLevel="0" collapsed="false">
      <c r="A37" s="562" t="s">
        <v>89</v>
      </c>
      <c r="B37" s="562"/>
      <c r="C37" s="562"/>
      <c r="D37" s="562"/>
      <c r="E37" s="562"/>
      <c r="F37" s="563" t="str">
        <f aca="false">IF('Global Stock listing'!I49&gt;0,'Global Stock listing'!I49-Y37-AC37-AG37-AK37,"")</f>
        <v/>
      </c>
      <c r="G37" s="103" t="n">
        <f aca="false">IF('Global Stock listing'!AB49&gt;0,'Global Stock listing'!AB49,"")</f>
        <v>25000</v>
      </c>
      <c r="H37" s="103"/>
      <c r="Y37" s="564"/>
      <c r="Z37" s="565" t="str">
        <f aca="false">IF($G37&lt;&gt;"",IF(Y37&gt;0,(Y37*$G37)*20/100/1000,""),"")</f>
        <v/>
      </c>
      <c r="AA37" s="566"/>
      <c r="AB37" s="565" t="str">
        <f aca="false">IF($G37&lt;&gt;"",IF(AA37&lt;&gt;"",$G37/1000,""),"")</f>
        <v/>
      </c>
      <c r="AC37" s="564"/>
      <c r="AD37" s="565" t="str">
        <f aca="false">IF($G37&lt;&gt;"",IF(AC37&gt;0,(AC37*$G37)*20/100/1000,""),"")</f>
        <v/>
      </c>
      <c r="AE37" s="566"/>
      <c r="AF37" s="565" t="str">
        <f aca="false">IF($G37&lt;&gt;"",IF(AE37&lt;&gt;"",$G37/1000,""),"")</f>
        <v/>
      </c>
      <c r="AG37" s="564"/>
      <c r="AH37" s="565" t="str">
        <f aca="false">IF($G37&lt;&gt;"",IF(AG37&gt;0,(AG37*$G37)*20/100/1000,""),"")</f>
        <v/>
      </c>
      <c r="AI37" s="566"/>
      <c r="AJ37" s="565" t="str">
        <f aca="false">IF($G37&lt;&gt;"",IF(AI37&lt;&gt;"",$G37/1000,""),"")</f>
        <v/>
      </c>
      <c r="AK37" s="564"/>
      <c r="AL37" s="565" t="str">
        <f aca="false">IF($G37&lt;&gt;"",IF(AK37&gt;0,(AK37*$G37)*20/100/1000,""),"")</f>
        <v/>
      </c>
      <c r="AM37" s="566"/>
      <c r="AN37" s="567" t="str">
        <f aca="false">IF($G37&lt;&gt;"",IF(AM37&lt;&gt;"",$G37/1000,""),"")</f>
        <v/>
      </c>
      <c r="AO37" s="564"/>
      <c r="AP37" s="565" t="str">
        <f aca="false">IF($G37&lt;&gt;"",IF(AO37&gt;0,(AO37*$G37)*20/100/1000,""),"")</f>
        <v/>
      </c>
      <c r="AQ37" s="566"/>
      <c r="AR37" s="567" t="str">
        <f aca="false">IF($G37&lt;&gt;"",IF(AQ37&lt;&gt;"",$G37/1000,""),"")</f>
        <v/>
      </c>
    </row>
    <row r="38" customFormat="false" ht="15" hidden="false" customHeight="true" outlineLevel="0" collapsed="false">
      <c r="A38" s="562" t="s">
        <v>90</v>
      </c>
      <c r="B38" s="562"/>
      <c r="C38" s="562"/>
      <c r="D38" s="562"/>
      <c r="E38" s="562"/>
      <c r="F38" s="563" t="str">
        <f aca="false">IF('Global Stock listing'!I50&gt;0,'Global Stock listing'!I50-Y38-AC38-AG38-AK38,"")</f>
        <v/>
      </c>
      <c r="G38" s="103" t="n">
        <f aca="false">IF('Global Stock listing'!AB50&gt;0,'Global Stock listing'!AB50,"")</f>
        <v>25000</v>
      </c>
      <c r="H38" s="103"/>
      <c r="Y38" s="564"/>
      <c r="Z38" s="565" t="str">
        <f aca="false">IF($G38&lt;&gt;"",IF(Y38&gt;0,(Y38*$G38)*20/100/1000,""),"")</f>
        <v/>
      </c>
      <c r="AA38" s="566"/>
      <c r="AB38" s="565" t="str">
        <f aca="false">IF($G38&lt;&gt;"",IF(AA38&lt;&gt;"",$G38/1000,""),"")</f>
        <v/>
      </c>
      <c r="AC38" s="564"/>
      <c r="AD38" s="565" t="str">
        <f aca="false">IF($G38&lt;&gt;"",IF(AC38&gt;0,(AC38*$G38)*20/100/1000,""),"")</f>
        <v/>
      </c>
      <c r="AE38" s="566"/>
      <c r="AF38" s="565" t="str">
        <f aca="false">IF($G38&lt;&gt;"",IF(AE38&lt;&gt;"",$G38/1000,""),"")</f>
        <v/>
      </c>
      <c r="AG38" s="564"/>
      <c r="AH38" s="565" t="str">
        <f aca="false">IF($G38&lt;&gt;"",IF(AG38&gt;0,(AG38*$G38)*20/100/1000,""),"")</f>
        <v/>
      </c>
      <c r="AI38" s="566"/>
      <c r="AJ38" s="565" t="str">
        <f aca="false">IF($G38&lt;&gt;"",IF(AI38&lt;&gt;"",$G38/1000,""),"")</f>
        <v/>
      </c>
      <c r="AK38" s="564"/>
      <c r="AL38" s="565" t="str">
        <f aca="false">IF($G38&lt;&gt;"",IF(AK38&gt;0,(AK38*$G38)*20/100/1000,""),"")</f>
        <v/>
      </c>
      <c r="AM38" s="566"/>
      <c r="AN38" s="567" t="str">
        <f aca="false">IF($G38&lt;&gt;"",IF(AM38&lt;&gt;"",$G38/1000,""),"")</f>
        <v/>
      </c>
      <c r="AO38" s="564"/>
      <c r="AP38" s="565" t="str">
        <f aca="false">IF($G38&lt;&gt;"",IF(AO38&gt;0,(AO38*$G38)*20/100/1000,""),"")</f>
        <v/>
      </c>
      <c r="AQ38" s="566"/>
      <c r="AR38" s="567" t="str">
        <f aca="false">IF($G38&lt;&gt;"",IF(AQ38&lt;&gt;"",$G38/1000,""),"")</f>
        <v/>
      </c>
    </row>
    <row r="39" customFormat="false" ht="15" hidden="false" customHeight="true" outlineLevel="0" collapsed="false">
      <c r="A39" s="562" t="s">
        <v>91</v>
      </c>
      <c r="B39" s="562"/>
      <c r="C39" s="562"/>
      <c r="D39" s="562"/>
      <c r="E39" s="562"/>
      <c r="F39" s="563" t="str">
        <f aca="false">IF('Global Stock listing'!I51&gt;0,'Global Stock listing'!I51-Y39-AC39-AG39-AK39,"")</f>
        <v/>
      </c>
      <c r="G39" s="103" t="n">
        <f aca="false">IF('Global Stock listing'!AB51&gt;0,'Global Stock listing'!AB51,"")</f>
        <v>35000</v>
      </c>
      <c r="H39" s="103"/>
      <c r="Y39" s="564"/>
      <c r="Z39" s="565" t="str">
        <f aca="false">IF($G39&lt;&gt;"",IF(Y39&gt;0,(Y39*$G39)*20/100/1000,""),"")</f>
        <v/>
      </c>
      <c r="AA39" s="566"/>
      <c r="AB39" s="565" t="str">
        <f aca="false">IF($G39&lt;&gt;"",IF(AA39&lt;&gt;"",$G39/1000,""),"")</f>
        <v/>
      </c>
      <c r="AC39" s="564"/>
      <c r="AD39" s="565" t="str">
        <f aca="false">IF($G39&lt;&gt;"",IF(AC39&gt;0,(AC39*$G39)*20/100/1000,""),"")</f>
        <v/>
      </c>
      <c r="AE39" s="566"/>
      <c r="AF39" s="565" t="str">
        <f aca="false">IF($G39&lt;&gt;"",IF(AE39&lt;&gt;"",$G39/1000,""),"")</f>
        <v/>
      </c>
      <c r="AG39" s="564"/>
      <c r="AH39" s="565" t="str">
        <f aca="false">IF($G39&lt;&gt;"",IF(AG39&gt;0,(AG39*$G39)*20/100/1000,""),"")</f>
        <v/>
      </c>
      <c r="AI39" s="566"/>
      <c r="AJ39" s="565" t="str">
        <f aca="false">IF($G39&lt;&gt;"",IF(AI39&lt;&gt;"",$G39/1000,""),"")</f>
        <v/>
      </c>
      <c r="AK39" s="564"/>
      <c r="AL39" s="565" t="str">
        <f aca="false">IF($G39&lt;&gt;"",IF(AK39&gt;0,(AK39*$G39)*20/100/1000,""),"")</f>
        <v/>
      </c>
      <c r="AM39" s="566"/>
      <c r="AN39" s="567" t="str">
        <f aca="false">IF($G39&lt;&gt;"",IF(AM39&lt;&gt;"",$G39/1000,""),"")</f>
        <v/>
      </c>
      <c r="AO39" s="564"/>
      <c r="AP39" s="565" t="str">
        <f aca="false">IF($G39&lt;&gt;"",IF(AO39&gt;0,(AO39*$G39)*20/100/1000,""),"")</f>
        <v/>
      </c>
      <c r="AQ39" s="566"/>
      <c r="AR39" s="567" t="str">
        <f aca="false">IF($G39&lt;&gt;"",IF(AQ39&lt;&gt;"",$G39/1000,""),"")</f>
        <v/>
      </c>
    </row>
    <row r="40" customFormat="false" ht="15" hidden="false" customHeight="true" outlineLevel="0" collapsed="false">
      <c r="A40" s="562" t="s">
        <v>92</v>
      </c>
      <c r="B40" s="562"/>
      <c r="C40" s="562"/>
      <c r="D40" s="562"/>
      <c r="E40" s="562"/>
      <c r="F40" s="563" t="str">
        <f aca="false">IF('Global Stock listing'!I52&gt;0,'Global Stock listing'!I52-Y40-AC40-AG40-AK40,"")</f>
        <v/>
      </c>
      <c r="G40" s="103" t="n">
        <f aca="false">IF('Global Stock listing'!AB52&gt;0,'Global Stock listing'!AB52,"")</f>
        <v>25000</v>
      </c>
      <c r="H40" s="103"/>
      <c r="Y40" s="564"/>
      <c r="Z40" s="565" t="str">
        <f aca="false">IF($G40&lt;&gt;"",IF(Y40&gt;0,(Y40*$G40)*20/100/1000,""),"")</f>
        <v/>
      </c>
      <c r="AA40" s="566"/>
      <c r="AB40" s="565" t="str">
        <f aca="false">IF($G40&lt;&gt;"",IF(AA40&lt;&gt;"",$G40/1000,""),"")</f>
        <v/>
      </c>
      <c r="AC40" s="564"/>
      <c r="AD40" s="565" t="str">
        <f aca="false">IF($G40&lt;&gt;"",IF(AC40&gt;0,(AC40*$G40)*20/100/1000,""),"")</f>
        <v/>
      </c>
      <c r="AE40" s="566"/>
      <c r="AF40" s="565" t="str">
        <f aca="false">IF($G40&lt;&gt;"",IF(AE40&lt;&gt;"",$G40/1000,""),"")</f>
        <v/>
      </c>
      <c r="AG40" s="564"/>
      <c r="AH40" s="565" t="str">
        <f aca="false">IF($G40&lt;&gt;"",IF(AG40&gt;0,(AG40*$G40)*20/100/1000,""),"")</f>
        <v/>
      </c>
      <c r="AI40" s="566"/>
      <c r="AJ40" s="565" t="str">
        <f aca="false">IF($G40&lt;&gt;"",IF(AI40&lt;&gt;"",$G40/1000,""),"")</f>
        <v/>
      </c>
      <c r="AK40" s="564"/>
      <c r="AL40" s="572" t="str">
        <f aca="false">IF($G40&lt;&gt;"",IF(AK40&gt;0,(AK40*$G40)*20/100/1000,""),"")</f>
        <v/>
      </c>
      <c r="AM40" s="566"/>
      <c r="AN40" s="567" t="str">
        <f aca="false">IF($G40&lt;&gt;"",IF(AM40&lt;&gt;"",$G40/1000,""),"")</f>
        <v/>
      </c>
      <c r="AO40" s="564"/>
      <c r="AP40" s="572" t="str">
        <f aca="false">IF($G40&lt;&gt;"",IF(AO40&gt;0,(AO40*$G40)*20/100/1000,""),"")</f>
        <v/>
      </c>
      <c r="AQ40" s="566"/>
      <c r="AR40" s="567" t="str">
        <f aca="false">IF($G40&lt;&gt;"",IF(AQ40&lt;&gt;"",$G40/1000,""),"")</f>
        <v/>
      </c>
    </row>
    <row r="41" customFormat="false" ht="15" hidden="false" customHeight="true" outlineLevel="0" collapsed="false">
      <c r="A41" s="562" t="s">
        <v>93</v>
      </c>
      <c r="B41" s="562"/>
      <c r="C41" s="562"/>
      <c r="D41" s="562"/>
      <c r="E41" s="562"/>
      <c r="F41" s="563" t="str">
        <f aca="false">IF('Global Stock listing'!I53&gt;0,'Global Stock listing'!I53-Y41-AC41-AG41-AK41,"")</f>
        <v/>
      </c>
      <c r="G41" s="103" t="n">
        <f aca="false">IF('Global Stock listing'!AB53&gt;0,'Global Stock listing'!AB53,"")</f>
        <v>20000</v>
      </c>
      <c r="H41" s="103"/>
      <c r="Y41" s="564"/>
      <c r="Z41" s="565" t="str">
        <f aca="false">IF($G41&lt;&gt;"",IF(Y41&gt;0,(Y41*$G41)*20/100/1000,""),"")</f>
        <v/>
      </c>
      <c r="AA41" s="566"/>
      <c r="AB41" s="565" t="str">
        <f aca="false">IF($G41&lt;&gt;"",IF(AA41&lt;&gt;"",$G41/1000,""),"")</f>
        <v/>
      </c>
      <c r="AC41" s="564"/>
      <c r="AD41" s="565" t="str">
        <f aca="false">IF($G41&lt;&gt;"",IF(AC41&gt;0,(AC41*$G41)*20/100/1000,""),"")</f>
        <v/>
      </c>
      <c r="AE41" s="566"/>
      <c r="AF41" s="565" t="str">
        <f aca="false">IF($G41&lt;&gt;"",IF(AE41&lt;&gt;"",$G41/1000,""),"")</f>
        <v/>
      </c>
      <c r="AG41" s="564"/>
      <c r="AH41" s="565" t="str">
        <f aca="false">IF($G41&lt;&gt;"",IF(AG41&gt;0,(AG41*$G41)*20/100/1000,""),"")</f>
        <v/>
      </c>
      <c r="AI41" s="566"/>
      <c r="AJ41" s="565" t="str">
        <f aca="false">IF($G41&lt;&gt;"",IF(AI41&lt;&gt;"",$G41/1000,""),"")</f>
        <v/>
      </c>
      <c r="AK41" s="564"/>
      <c r="AL41" s="565" t="str">
        <f aca="false">IF($G41&lt;&gt;"",IF(AK41&gt;0,(AK41*$G41)*20/100/1000,""),"")</f>
        <v/>
      </c>
      <c r="AM41" s="566"/>
      <c r="AN41" s="567" t="str">
        <f aca="false">IF($G41&lt;&gt;"",IF(AM41&lt;&gt;"",$G41/1000,""),"")</f>
        <v/>
      </c>
      <c r="AO41" s="564"/>
      <c r="AP41" s="565" t="str">
        <f aca="false">IF($G41&lt;&gt;"",IF(AO41&gt;0,(AO41*$G41)*20/100/1000,""),"")</f>
        <v/>
      </c>
      <c r="AQ41" s="566"/>
      <c r="AR41" s="567" t="str">
        <f aca="false">IF($G41&lt;&gt;"",IF(AQ41&lt;&gt;"",$G41/1000,""),"")</f>
        <v/>
      </c>
    </row>
    <row r="42" customFormat="false" ht="15" hidden="false" customHeight="true" outlineLevel="0" collapsed="false">
      <c r="A42" s="562" t="s">
        <v>94</v>
      </c>
      <c r="B42" s="562"/>
      <c r="C42" s="562"/>
      <c r="D42" s="562"/>
      <c r="E42" s="562"/>
      <c r="F42" s="563" t="str">
        <f aca="false">IF('Global Stock listing'!I54&gt;0,'Global Stock listing'!I54-Y42-AC42-AG42-AK42,"")</f>
        <v/>
      </c>
      <c r="G42" s="103" t="n">
        <f aca="false">IF('Global Stock listing'!AB54&gt;0,'Global Stock listing'!AB54,"")</f>
        <v>30000</v>
      </c>
      <c r="H42" s="103"/>
      <c r="Y42" s="564"/>
      <c r="Z42" s="565" t="str">
        <f aca="false">IF($G42&lt;&gt;"",IF(Y42&gt;0,(Y42*$G42)*20/100/1000,""),"")</f>
        <v/>
      </c>
      <c r="AA42" s="566"/>
      <c r="AB42" s="565" t="str">
        <f aca="false">IF($G42&lt;&gt;"",IF(AA42&lt;&gt;"",$G42/1000,""),"")</f>
        <v/>
      </c>
      <c r="AC42" s="564"/>
      <c r="AD42" s="565" t="str">
        <f aca="false">IF($G42&lt;&gt;"",IF(AC42&gt;0,(AC42*$G42)*20/100/1000,""),"")</f>
        <v/>
      </c>
      <c r="AE42" s="566"/>
      <c r="AF42" s="565" t="str">
        <f aca="false">IF($G42&lt;&gt;"",IF(AE42&lt;&gt;"",$G42/1000,""),"")</f>
        <v/>
      </c>
      <c r="AG42" s="564"/>
      <c r="AH42" s="565" t="str">
        <f aca="false">IF($G42&lt;&gt;"",IF(AG42&gt;0,(AG42*$G42)*20/100/1000,""),"")</f>
        <v/>
      </c>
      <c r="AI42" s="566"/>
      <c r="AJ42" s="565" t="str">
        <f aca="false">IF($G42&lt;&gt;"",IF(AI42&lt;&gt;"",$G42/1000,""),"")</f>
        <v/>
      </c>
      <c r="AK42" s="564"/>
      <c r="AL42" s="565" t="str">
        <f aca="false">IF($G42&lt;&gt;"",IF(AK42&gt;0,(AK42*$G42)*20/100/1000,""),"")</f>
        <v/>
      </c>
      <c r="AM42" s="566"/>
      <c r="AN42" s="567" t="str">
        <f aca="false">IF($G42&lt;&gt;"",IF(AM42&lt;&gt;"",$G42/1000,""),"")</f>
        <v/>
      </c>
      <c r="AO42" s="564"/>
      <c r="AP42" s="565" t="str">
        <f aca="false">IF($G42&lt;&gt;"",IF(AO42&gt;0,(AO42*$G42)*20/100/1000,""),"")</f>
        <v/>
      </c>
      <c r="AQ42" s="566"/>
      <c r="AR42" s="567" t="str">
        <f aca="false">IF($G42&lt;&gt;"",IF(AQ42&lt;&gt;"",$G42/1000,""),"")</f>
        <v/>
      </c>
    </row>
    <row r="43" customFormat="false" ht="15" hidden="false" customHeight="true" outlineLevel="0" collapsed="false">
      <c r="A43" s="562" t="str">
        <f aca="false">IF('Additional items'!$P3&gt;0,'Additional items'!$P3,"")</f>
        <v/>
      </c>
      <c r="B43" s="562"/>
      <c r="C43" s="562"/>
      <c r="D43" s="562"/>
      <c r="E43" s="562"/>
      <c r="F43" s="563" t="str">
        <f aca="false">IF('Global Stock listing'!I55&gt;0,'Global Stock listing'!I55-Y43-AC43-AG43-AK43,"")</f>
        <v/>
      </c>
      <c r="G43" s="103" t="str">
        <f aca="false">IF('Global Stock listing'!AB55&gt;0,'Global Stock listing'!AB55,"")</f>
        <v/>
      </c>
      <c r="H43" s="103"/>
      <c r="Y43" s="564"/>
      <c r="Z43" s="565" t="str">
        <f aca="false">IF($G43&lt;&gt;"",IF(Y43&gt;0,(Y43*$G43)*20/100/1000,""),"")</f>
        <v/>
      </c>
      <c r="AA43" s="566"/>
      <c r="AB43" s="565" t="str">
        <f aca="false">IF($G43&lt;&gt;"",IF(AA43&lt;&gt;"",$G43/1000,""),"")</f>
        <v/>
      </c>
      <c r="AC43" s="564"/>
      <c r="AD43" s="565" t="str">
        <f aca="false">IF($G43&lt;&gt;"",IF(AC43&gt;0,(AC43*$G43)*20/100/1000,""),"")</f>
        <v/>
      </c>
      <c r="AE43" s="566"/>
      <c r="AF43" s="565" t="str">
        <f aca="false">IF($G43&lt;&gt;"",IF(AE43&lt;&gt;"",$G43/1000,""),"")</f>
        <v/>
      </c>
      <c r="AG43" s="564"/>
      <c r="AH43" s="565" t="str">
        <f aca="false">IF($G43&lt;&gt;"",IF(AG43&gt;0,(AG43*$G43)*20/100/1000,""),"")</f>
        <v/>
      </c>
      <c r="AI43" s="566"/>
      <c r="AJ43" s="565" t="str">
        <f aca="false">IF($G43&lt;&gt;"",IF(AI43&lt;&gt;"",$G43/1000,""),"")</f>
        <v/>
      </c>
      <c r="AK43" s="564"/>
      <c r="AL43" s="565" t="str">
        <f aca="false">IF($G43&lt;&gt;"",IF(AK43&gt;0,(AK43*$G43)*20/100/1000,""),"")</f>
        <v/>
      </c>
      <c r="AM43" s="566"/>
      <c r="AN43" s="567" t="str">
        <f aca="false">IF($G43&lt;&gt;"",IF(AM43&lt;&gt;"",$G43/1000,""),"")</f>
        <v/>
      </c>
      <c r="AO43" s="564"/>
      <c r="AP43" s="565" t="str">
        <f aca="false">IF($G43&lt;&gt;"",IF(AO43&gt;0,(AO43*$G43)*20/100/1000,""),"")</f>
        <v/>
      </c>
      <c r="AQ43" s="566"/>
      <c r="AR43" s="567" t="str">
        <f aca="false">IF($G43&lt;&gt;"",IF(AQ43&lt;&gt;"",$G43/1000,""),"")</f>
        <v/>
      </c>
    </row>
    <row r="44" customFormat="false" ht="15" hidden="false" customHeight="true" outlineLevel="0" collapsed="false">
      <c r="A44" s="562" t="str">
        <f aca="false">IF('Additional items'!$P4&gt;0,'Additional items'!$P4,"")</f>
        <v/>
      </c>
      <c r="B44" s="562"/>
      <c r="C44" s="562"/>
      <c r="D44" s="562"/>
      <c r="E44" s="562"/>
      <c r="F44" s="563" t="str">
        <f aca="false">IF('Global Stock listing'!I56&gt;0,'Global Stock listing'!I56-Y44-AC44-AG44-AK44,"")</f>
        <v/>
      </c>
      <c r="G44" s="103" t="str">
        <f aca="false">IF('Global Stock listing'!AB56&gt;0,'Global Stock listing'!AB56,"")</f>
        <v/>
      </c>
      <c r="H44" s="103"/>
      <c r="Y44" s="564"/>
      <c r="Z44" s="565" t="str">
        <f aca="false">IF($G44&lt;&gt;"",IF(Y44&gt;0,(Y44*$G44)*20/100/1000,""),"")</f>
        <v/>
      </c>
      <c r="AA44" s="566"/>
      <c r="AB44" s="565" t="str">
        <f aca="false">IF($G44&lt;&gt;"",IF(AA44&lt;&gt;"",$G44/1000,""),"")</f>
        <v/>
      </c>
      <c r="AC44" s="564"/>
      <c r="AD44" s="565" t="str">
        <f aca="false">IF($G44&lt;&gt;"",IF(AC44&gt;0,(AC44*$G44)*20/100/1000,""),"")</f>
        <v/>
      </c>
      <c r="AE44" s="566"/>
      <c r="AF44" s="565" t="str">
        <f aca="false">IF($G44&lt;&gt;"",IF(AE44&lt;&gt;"",$G44/1000,""),"")</f>
        <v/>
      </c>
      <c r="AG44" s="564"/>
      <c r="AH44" s="565" t="str">
        <f aca="false">IF($G44&lt;&gt;"",IF(AG44&gt;0,(AG44*$G44)*20/100/1000,""),"")</f>
        <v/>
      </c>
      <c r="AI44" s="566"/>
      <c r="AJ44" s="565" t="str">
        <f aca="false">IF($G44&lt;&gt;"",IF(AI44&lt;&gt;"",$G44/1000,""),"")</f>
        <v/>
      </c>
      <c r="AK44" s="564"/>
      <c r="AL44" s="565" t="str">
        <f aca="false">IF($G44&lt;&gt;"",IF(AK44&gt;0,(AK44*$G44)*20/100/1000,""),"")</f>
        <v/>
      </c>
      <c r="AM44" s="566"/>
      <c r="AN44" s="567" t="str">
        <f aca="false">IF($G44&lt;&gt;"",IF(AM44&lt;&gt;"",$G44/1000,""),"")</f>
        <v/>
      </c>
      <c r="AO44" s="564"/>
      <c r="AP44" s="565" t="str">
        <f aca="false">IF($G44&lt;&gt;"",IF(AO44&gt;0,(AO44*$G44)*20/100/1000,""),"")</f>
        <v/>
      </c>
      <c r="AQ44" s="566"/>
      <c r="AR44" s="567" t="str">
        <f aca="false">IF($G44&lt;&gt;"",IF(AQ44&lt;&gt;"",$G44/1000,""),"")</f>
        <v/>
      </c>
    </row>
    <row r="45" customFormat="false" ht="15" hidden="false" customHeight="true" outlineLevel="0" collapsed="false">
      <c r="A45" s="562" t="str">
        <f aca="false">IF('Additional items'!$P5&gt;0,'Additional items'!$P5,"")</f>
        <v/>
      </c>
      <c r="B45" s="562"/>
      <c r="C45" s="562"/>
      <c r="D45" s="562"/>
      <c r="E45" s="562"/>
      <c r="F45" s="563" t="str">
        <f aca="false">IF('Global Stock listing'!I57&gt;0,'Global Stock listing'!I57-Y45-AC45-AG45-AK45,"")</f>
        <v/>
      </c>
      <c r="G45" s="103" t="str">
        <f aca="false">IF('Global Stock listing'!AB57&gt;0,'Global Stock listing'!AB57,"")</f>
        <v/>
      </c>
      <c r="H45" s="103"/>
      <c r="Y45" s="564"/>
      <c r="Z45" s="565" t="str">
        <f aca="false">IF($G45&lt;&gt;"",IF(Y45&gt;0,(Y45*$G45)*20/100/1000,""),"")</f>
        <v/>
      </c>
      <c r="AA45" s="566"/>
      <c r="AB45" s="565" t="str">
        <f aca="false">IF($G45&lt;&gt;"",IF(AA45&lt;&gt;"",$G45/1000,""),"")</f>
        <v/>
      </c>
      <c r="AC45" s="564"/>
      <c r="AD45" s="565" t="str">
        <f aca="false">IF($G45&lt;&gt;"",IF(AC45&gt;0,(AC45*$G45)*20/100/1000,""),"")</f>
        <v/>
      </c>
      <c r="AE45" s="566"/>
      <c r="AF45" s="565" t="str">
        <f aca="false">IF($G45&lt;&gt;"",IF(AE45&lt;&gt;"",$G45/1000,""),"")</f>
        <v/>
      </c>
      <c r="AG45" s="564"/>
      <c r="AH45" s="565" t="str">
        <f aca="false">IF($G45&lt;&gt;"",IF(AG45&gt;0,(AG45*$G45)*20/100/1000,""),"")</f>
        <v/>
      </c>
      <c r="AI45" s="566"/>
      <c r="AJ45" s="565" t="str">
        <f aca="false">IF($G45&lt;&gt;"",IF(AI45&lt;&gt;"",$G45/1000,""),"")</f>
        <v/>
      </c>
      <c r="AK45" s="564"/>
      <c r="AL45" s="565" t="str">
        <f aca="false">IF($G45&lt;&gt;"",IF(AK45&gt;0,(AK45*$G45)*20/100/1000,""),"")</f>
        <v/>
      </c>
      <c r="AM45" s="566"/>
      <c r="AN45" s="567" t="str">
        <f aca="false">IF($G45&lt;&gt;"",IF(AM45&lt;&gt;"",$G45/1000,""),"")</f>
        <v/>
      </c>
      <c r="AO45" s="564"/>
      <c r="AP45" s="565" t="str">
        <f aca="false">IF($G45&lt;&gt;"",IF(AO45&gt;0,(AO45*$G45)*20/100/1000,""),"")</f>
        <v/>
      </c>
      <c r="AQ45" s="566"/>
      <c r="AR45" s="567" t="str">
        <f aca="false">IF($G45&lt;&gt;"",IF(AQ45&lt;&gt;"",$G45/1000,""),"")</f>
        <v/>
      </c>
    </row>
    <row r="46" customFormat="false" ht="15" hidden="false" customHeight="true" outlineLevel="0" collapsed="false">
      <c r="A46" s="562" t="str">
        <f aca="false">IF('Additional items'!$P6&gt;0,'Additional items'!$P6,"")</f>
        <v/>
      </c>
      <c r="B46" s="562"/>
      <c r="C46" s="562"/>
      <c r="D46" s="562"/>
      <c r="E46" s="562"/>
      <c r="F46" s="563" t="str">
        <f aca="false">IF('Global Stock listing'!I58&gt;0,'Global Stock listing'!I58-Y46-AC46-AG46-AK46,"")</f>
        <v/>
      </c>
      <c r="G46" s="103" t="str">
        <f aca="false">IF('Global Stock listing'!AB58&gt;0,'Global Stock listing'!AB58,"")</f>
        <v/>
      </c>
      <c r="H46" s="103"/>
      <c r="Y46" s="564"/>
      <c r="Z46" s="565" t="str">
        <f aca="false">IF($G46&lt;&gt;"",IF(Y46&gt;0,(Y46*$G46)*20/100/1000,""),"")</f>
        <v/>
      </c>
      <c r="AA46" s="566"/>
      <c r="AB46" s="565" t="str">
        <f aca="false">IF($G46&lt;&gt;"",IF(AA46&lt;&gt;"",$G46/1000,""),"")</f>
        <v/>
      </c>
      <c r="AC46" s="564"/>
      <c r="AD46" s="565" t="str">
        <f aca="false">IF($G46&lt;&gt;"",IF(AC46&gt;0,(AC46*$G46)*20/100/1000,""),"")</f>
        <v/>
      </c>
      <c r="AE46" s="566"/>
      <c r="AF46" s="565" t="str">
        <f aca="false">IF($G46&lt;&gt;"",IF(AE46&lt;&gt;"",$G46/1000,""),"")</f>
        <v/>
      </c>
      <c r="AG46" s="564"/>
      <c r="AH46" s="565" t="str">
        <f aca="false">IF($G46&lt;&gt;"",IF(AG46&gt;0,(AG46*$G46)*20/100/1000,""),"")</f>
        <v/>
      </c>
      <c r="AI46" s="566"/>
      <c r="AJ46" s="565" t="str">
        <f aca="false">IF($G46&lt;&gt;"",IF(AI46&lt;&gt;"",$G46/1000,""),"")</f>
        <v/>
      </c>
      <c r="AK46" s="564"/>
      <c r="AL46" s="565" t="str">
        <f aca="false">IF($G46&lt;&gt;"",IF(AK46&gt;0,(AK46*$G46)*20/100/1000,""),"")</f>
        <v/>
      </c>
      <c r="AM46" s="566"/>
      <c r="AN46" s="567" t="str">
        <f aca="false">IF($G46&lt;&gt;"",IF(AM46&lt;&gt;"",$G46/1000,""),"")</f>
        <v/>
      </c>
      <c r="AO46" s="564"/>
      <c r="AP46" s="565" t="str">
        <f aca="false">IF($G46&lt;&gt;"",IF(AO46&gt;0,(AO46*$G46)*20/100/1000,""),"")</f>
        <v/>
      </c>
      <c r="AQ46" s="566"/>
      <c r="AR46" s="567" t="str">
        <f aca="false">IF($G46&lt;&gt;"",IF(AQ46&lt;&gt;"",$G46/1000,""),"")</f>
        <v/>
      </c>
    </row>
    <row r="47" customFormat="false" ht="15" hidden="false" customHeight="true" outlineLevel="0" collapsed="false">
      <c r="A47" s="562" t="str">
        <f aca="false">IF('Additional items'!$P7&gt;0,'Additional items'!$P7,"")</f>
        <v/>
      </c>
      <c r="B47" s="562"/>
      <c r="C47" s="562"/>
      <c r="D47" s="562"/>
      <c r="E47" s="562"/>
      <c r="F47" s="563" t="str">
        <f aca="false">IF('Global Stock listing'!I59&gt;0,'Global Stock listing'!I59-Y47-AC47-AG47-AK47,"")</f>
        <v/>
      </c>
      <c r="G47" s="103" t="str">
        <f aca="false">IF('Global Stock listing'!AB59&gt;0,'Global Stock listing'!AB59,"")</f>
        <v/>
      </c>
      <c r="H47" s="103"/>
      <c r="Y47" s="564"/>
      <c r="Z47" s="565" t="str">
        <f aca="false">IF($G47&lt;&gt;"",IF(Y47&gt;0,(Y47*$G47)*20/100/1000,""),"")</f>
        <v/>
      </c>
      <c r="AA47" s="566"/>
      <c r="AB47" s="565" t="str">
        <f aca="false">IF($G47&lt;&gt;"",IF(AA47&lt;&gt;"",$G47/1000,""),"")</f>
        <v/>
      </c>
      <c r="AC47" s="564"/>
      <c r="AD47" s="565" t="str">
        <f aca="false">IF($G47&lt;&gt;"",IF(AC47&gt;0,(AC47*$G47)*20/100/1000,""),"")</f>
        <v/>
      </c>
      <c r="AE47" s="566"/>
      <c r="AF47" s="565" t="str">
        <f aca="false">IF($G47&lt;&gt;"",IF(AE47&lt;&gt;"",$G47/1000,""),"")</f>
        <v/>
      </c>
      <c r="AG47" s="564"/>
      <c r="AH47" s="565" t="str">
        <f aca="false">IF($G47&lt;&gt;"",IF(AG47&gt;0,(AG47*$G47)*20/100/1000,""),"")</f>
        <v/>
      </c>
      <c r="AI47" s="566"/>
      <c r="AJ47" s="565" t="str">
        <f aca="false">IF($G47&lt;&gt;"",IF(AI47&lt;&gt;"",$G47/1000,""),"")</f>
        <v/>
      </c>
      <c r="AK47" s="564"/>
      <c r="AL47" s="565" t="str">
        <f aca="false">IF($G47&lt;&gt;"",IF(AK47&gt;0,(AK47*$G47)*20/100/1000,""),"")</f>
        <v/>
      </c>
      <c r="AM47" s="566"/>
      <c r="AN47" s="567" t="str">
        <f aca="false">IF($G47&lt;&gt;"",IF(AM47&lt;&gt;"",$G47/1000,""),"")</f>
        <v/>
      </c>
      <c r="AO47" s="564"/>
      <c r="AP47" s="565" t="str">
        <f aca="false">IF($G47&lt;&gt;"",IF(AO47&gt;0,(AO47*$G47)*20/100/1000,""),"")</f>
        <v/>
      </c>
      <c r="AQ47" s="566"/>
      <c r="AR47" s="567" t="str">
        <f aca="false">IF($G47&lt;&gt;"",IF(AQ47&lt;&gt;"",$G47/1000,""),"")</f>
        <v/>
      </c>
    </row>
    <row r="48" customFormat="false" ht="15" hidden="false" customHeight="true" outlineLevel="0" collapsed="false">
      <c r="A48" s="562" t="str">
        <f aca="false">IF('Additional items'!$P8&gt;0,'Additional items'!$P8,"")</f>
        <v/>
      </c>
      <c r="B48" s="562"/>
      <c r="C48" s="562"/>
      <c r="D48" s="562"/>
      <c r="E48" s="562"/>
      <c r="F48" s="563" t="str">
        <f aca="false">IF('Global Stock listing'!I60&gt;0,'Global Stock listing'!I60-Y48-AC48-AG48-AK48,"")</f>
        <v/>
      </c>
      <c r="G48" s="103" t="str">
        <f aca="false">IF('Global Stock listing'!AB60&gt;0,'Global Stock listing'!AB60,"")</f>
        <v/>
      </c>
      <c r="H48" s="103"/>
      <c r="Y48" s="564"/>
      <c r="Z48" s="565" t="str">
        <f aca="false">IF($G48&lt;&gt;"",IF(Y48&gt;0,(Y48*$G48)*20/100/1000,""),"")</f>
        <v/>
      </c>
      <c r="AA48" s="566"/>
      <c r="AB48" s="565" t="str">
        <f aca="false">IF($G48&lt;&gt;"",IF(AA48&lt;&gt;"",$G48/1000,""),"")</f>
        <v/>
      </c>
      <c r="AC48" s="564"/>
      <c r="AD48" s="565" t="str">
        <f aca="false">IF($G48&lt;&gt;"",IF(AC48&gt;0,(AC48*$G48)*20/100/1000,""),"")</f>
        <v/>
      </c>
      <c r="AE48" s="566"/>
      <c r="AF48" s="565" t="str">
        <f aca="false">IF($G48&lt;&gt;"",IF(AE48&lt;&gt;"",$G48/1000,""),"")</f>
        <v/>
      </c>
      <c r="AG48" s="564"/>
      <c r="AH48" s="565" t="str">
        <f aca="false">IF($G48&lt;&gt;"",IF(AG48&gt;0,(AG48*$G48)*20/100/1000,""),"")</f>
        <v/>
      </c>
      <c r="AI48" s="566"/>
      <c r="AJ48" s="565" t="str">
        <f aca="false">IF($G48&lt;&gt;"",IF(AI48&lt;&gt;"",$G48/1000,""),"")</f>
        <v/>
      </c>
      <c r="AK48" s="564"/>
      <c r="AL48" s="565" t="str">
        <f aca="false">IF($G48&lt;&gt;"",IF(AK48&gt;0,(AK48*$G48)*20/100/1000,""),"")</f>
        <v/>
      </c>
      <c r="AM48" s="566"/>
      <c r="AN48" s="567" t="str">
        <f aca="false">IF($G48&lt;&gt;"",IF(AM48&lt;&gt;"",$G48/1000,""),"")</f>
        <v/>
      </c>
      <c r="AO48" s="564"/>
      <c r="AP48" s="565" t="str">
        <f aca="false">IF($G48&lt;&gt;"",IF(AO48&gt;0,(AO48*$G48)*20/100/1000,""),"")</f>
        <v/>
      </c>
      <c r="AQ48" s="566"/>
      <c r="AR48" s="567" t="str">
        <f aca="false">IF($G48&lt;&gt;"",IF(AQ48&lt;&gt;"",$G48/1000,""),"")</f>
        <v/>
      </c>
    </row>
    <row r="49" customFormat="false" ht="15" hidden="false" customHeight="true" outlineLevel="0" collapsed="false">
      <c r="A49" s="562" t="str">
        <f aca="false">IF('Additional items'!$P9&gt;0,'Additional items'!$P9,"")</f>
        <v/>
      </c>
      <c r="B49" s="562"/>
      <c r="C49" s="562"/>
      <c r="D49" s="562"/>
      <c r="E49" s="562"/>
      <c r="F49" s="563" t="str">
        <f aca="false">IF('Global Stock listing'!I61&gt;0,'Global Stock listing'!I61-Y49-AC49-AG49-AK49,"")</f>
        <v/>
      </c>
      <c r="G49" s="103" t="str">
        <f aca="false">IF('Global Stock listing'!AB61&gt;0,'Global Stock listing'!AB61,"")</f>
        <v/>
      </c>
      <c r="H49" s="103"/>
      <c r="Y49" s="564"/>
      <c r="Z49" s="565" t="str">
        <f aca="false">IF($G49&lt;&gt;"",IF(Y49&gt;0,(Y49*$G49)*20/100/1000,""),"")</f>
        <v/>
      </c>
      <c r="AA49" s="566"/>
      <c r="AB49" s="565" t="str">
        <f aca="false">IF($G49&lt;&gt;"",IF(AA49&lt;&gt;"",$G49/1000,""),"")</f>
        <v/>
      </c>
      <c r="AC49" s="564"/>
      <c r="AD49" s="565" t="str">
        <f aca="false">IF($G49&lt;&gt;"",IF(AC49&gt;0,(AC49*$G49)*20/100/1000,""),"")</f>
        <v/>
      </c>
      <c r="AE49" s="566"/>
      <c r="AF49" s="565" t="str">
        <f aca="false">IF($G49&lt;&gt;"",IF(AE49&lt;&gt;"",$G49/1000,""),"")</f>
        <v/>
      </c>
      <c r="AG49" s="564"/>
      <c r="AH49" s="565" t="str">
        <f aca="false">IF($G49&lt;&gt;"",IF(AG49&gt;0,(AG49*$G49)*20/100/1000,""),"")</f>
        <v/>
      </c>
      <c r="AI49" s="566"/>
      <c r="AJ49" s="565" t="str">
        <f aca="false">IF($G49&lt;&gt;"",IF(AI49&lt;&gt;"",$G49/1000,""),"")</f>
        <v/>
      </c>
      <c r="AK49" s="564"/>
      <c r="AL49" s="565" t="str">
        <f aca="false">IF($G49&lt;&gt;"",IF(AK49&gt;0,(AK49*$G49)*20/100/1000,""),"")</f>
        <v/>
      </c>
      <c r="AM49" s="566"/>
      <c r="AN49" s="567" t="str">
        <f aca="false">IF($G49&lt;&gt;"",IF(AM49&lt;&gt;"",$G49/1000,""),"")</f>
        <v/>
      </c>
      <c r="AO49" s="564"/>
      <c r="AP49" s="565" t="str">
        <f aca="false">IF($G49&lt;&gt;"",IF(AO49&gt;0,(AO49*$G49)*20/100/1000,""),"")</f>
        <v/>
      </c>
      <c r="AQ49" s="566"/>
      <c r="AR49" s="567" t="str">
        <f aca="false">IF($G49&lt;&gt;"",IF(AQ49&lt;&gt;"",$G49/1000,""),"")</f>
        <v/>
      </c>
    </row>
    <row r="50" customFormat="false" ht="15" hidden="false" customHeight="true" outlineLevel="0" collapsed="false">
      <c r="A50" s="562" t="str">
        <f aca="false">IF('Additional items'!$P10&gt;0,'Additional items'!$P10,"")</f>
        <v/>
      </c>
      <c r="B50" s="562"/>
      <c r="C50" s="562"/>
      <c r="D50" s="562"/>
      <c r="E50" s="562"/>
      <c r="F50" s="563" t="str">
        <f aca="false">IF('Global Stock listing'!I62&gt;0,'Global Stock listing'!I62-Y50-AC50-AG50-AK50,"")</f>
        <v/>
      </c>
      <c r="G50" s="103" t="str">
        <f aca="false">IF('Global Stock listing'!AB62&gt;0,'Global Stock listing'!AB62,"")</f>
        <v/>
      </c>
      <c r="H50" s="103"/>
      <c r="Y50" s="564"/>
      <c r="Z50" s="565" t="str">
        <f aca="false">IF($G50&lt;&gt;"",IF(Y50&gt;0,(Y50*$G50)*20/100/1000,""),"")</f>
        <v/>
      </c>
      <c r="AA50" s="566"/>
      <c r="AB50" s="565" t="str">
        <f aca="false">IF($G50&lt;&gt;"",IF(AA50&lt;&gt;"",$G50/1000,""),"")</f>
        <v/>
      </c>
      <c r="AC50" s="564"/>
      <c r="AD50" s="565" t="str">
        <f aca="false">IF($G50&lt;&gt;"",IF(AC50&gt;0,(AC50*$G50)*20/100/1000,""),"")</f>
        <v/>
      </c>
      <c r="AE50" s="566"/>
      <c r="AF50" s="565" t="str">
        <f aca="false">IF($G50&lt;&gt;"",IF(AE50&lt;&gt;"",$G50/1000,""),"")</f>
        <v/>
      </c>
      <c r="AG50" s="564"/>
      <c r="AH50" s="565" t="str">
        <f aca="false">IF($G50&lt;&gt;"",IF(AG50&gt;0,(AG50*$G50)*20/100/1000,""),"")</f>
        <v/>
      </c>
      <c r="AI50" s="566"/>
      <c r="AJ50" s="565" t="str">
        <f aca="false">IF($G50&lt;&gt;"",IF(AI50&lt;&gt;"",$G50/1000,""),"")</f>
        <v/>
      </c>
      <c r="AK50" s="564"/>
      <c r="AL50" s="565" t="str">
        <f aca="false">IF($G50&lt;&gt;"",IF(AK50&gt;0,(AK50*$G50)*20/100/1000,""),"")</f>
        <v/>
      </c>
      <c r="AM50" s="566"/>
      <c r="AN50" s="567" t="str">
        <f aca="false">IF($G50&lt;&gt;"",IF(AM50&lt;&gt;"",$G50/1000,""),"")</f>
        <v/>
      </c>
      <c r="AO50" s="564"/>
      <c r="AP50" s="565" t="str">
        <f aca="false">IF($G50&lt;&gt;"",IF(AO50&gt;0,(AO50*$G50)*20/100/1000,""),"")</f>
        <v/>
      </c>
      <c r="AQ50" s="566"/>
      <c r="AR50" s="567" t="str">
        <f aca="false">IF($G50&lt;&gt;"",IF(AQ50&lt;&gt;"",$G50/1000,""),"")</f>
        <v/>
      </c>
    </row>
    <row r="51" customFormat="false" ht="15" hidden="false" customHeight="true" outlineLevel="0" collapsed="false">
      <c r="A51" s="562" t="str">
        <f aca="false">IF('Additional items'!$P11&gt;0,'Additional items'!$P11,"")</f>
        <v/>
      </c>
      <c r="B51" s="562"/>
      <c r="C51" s="562"/>
      <c r="D51" s="562"/>
      <c r="E51" s="562"/>
      <c r="F51" s="563" t="str">
        <f aca="false">IF('Global Stock listing'!I63&gt;0,'Global Stock listing'!I63-Y51-AC51-AG51-AK51,"")</f>
        <v/>
      </c>
      <c r="G51" s="103" t="str">
        <f aca="false">IF('Global Stock listing'!AB63&gt;0,'Global Stock listing'!AB63,"")</f>
        <v/>
      </c>
      <c r="H51" s="103"/>
      <c r="Y51" s="564"/>
      <c r="Z51" s="565" t="str">
        <f aca="false">IF($G51&lt;&gt;"",IF(Y51&gt;0,(Y51*$G51)*20/100/1000,""),"")</f>
        <v/>
      </c>
      <c r="AA51" s="566"/>
      <c r="AB51" s="565" t="str">
        <f aca="false">IF($G51&lt;&gt;"",IF(AA51&lt;&gt;"",$G51/1000,""),"")</f>
        <v/>
      </c>
      <c r="AC51" s="564"/>
      <c r="AD51" s="565" t="str">
        <f aca="false">IF($G51&lt;&gt;"",IF(AC51&gt;0,(AC51*$G51)*20/100/1000,""),"")</f>
        <v/>
      </c>
      <c r="AE51" s="566"/>
      <c r="AF51" s="565" t="str">
        <f aca="false">IF($G51&lt;&gt;"",IF(AE51&lt;&gt;"",$G51/1000,""),"")</f>
        <v/>
      </c>
      <c r="AG51" s="564"/>
      <c r="AH51" s="565" t="str">
        <f aca="false">IF($G51&lt;&gt;"",IF(AG51&gt;0,(AG51*$G51)*20/100/1000,""),"")</f>
        <v/>
      </c>
      <c r="AI51" s="566"/>
      <c r="AJ51" s="565" t="str">
        <f aca="false">IF($G51&lt;&gt;"",IF(AI51&lt;&gt;"",$G51/1000,""),"")</f>
        <v/>
      </c>
      <c r="AK51" s="564"/>
      <c r="AL51" s="565" t="str">
        <f aca="false">IF($G51&lt;&gt;"",IF(AK51&gt;0,(AK51*$G51)*20/100/1000,""),"")</f>
        <v/>
      </c>
      <c r="AM51" s="566"/>
      <c r="AN51" s="567" t="str">
        <f aca="false">IF($G51&lt;&gt;"",IF(AM51&lt;&gt;"",$G51/1000,""),"")</f>
        <v/>
      </c>
      <c r="AO51" s="564"/>
      <c r="AP51" s="565" t="str">
        <f aca="false">IF($G51&lt;&gt;"",IF(AO51&gt;0,(AO51*$G51)*20/100/1000,""),"")</f>
        <v/>
      </c>
      <c r="AQ51" s="566"/>
      <c r="AR51" s="567" t="str">
        <f aca="false">IF($G51&lt;&gt;"",IF(AQ51&lt;&gt;"",$G51/1000,""),"")</f>
        <v/>
      </c>
    </row>
    <row r="52" customFormat="false" ht="15" hidden="false" customHeight="true" outlineLevel="0" collapsed="false">
      <c r="A52" s="562" t="str">
        <f aca="false">IF('Additional items'!$P12&gt;0,'Additional items'!$P12,"")</f>
        <v/>
      </c>
      <c r="B52" s="562"/>
      <c r="C52" s="562"/>
      <c r="D52" s="562"/>
      <c r="E52" s="562"/>
      <c r="F52" s="563" t="str">
        <f aca="false">IF('Global Stock listing'!I64&gt;0,'Global Stock listing'!I64-Y52-AC52-AG52-AK52,"")</f>
        <v/>
      </c>
      <c r="G52" s="103" t="str">
        <f aca="false">IF('Global Stock listing'!AB64&gt;0,'Global Stock listing'!AB64,"")</f>
        <v/>
      </c>
      <c r="H52" s="103"/>
      <c r="Y52" s="564"/>
      <c r="Z52" s="565" t="str">
        <f aca="false">IF($G52&lt;&gt;"",IF(Y52&gt;0,(Y52*$G52)*20/100/1000,""),"")</f>
        <v/>
      </c>
      <c r="AA52" s="566"/>
      <c r="AB52" s="565" t="str">
        <f aca="false">IF($G52&lt;&gt;"",IF(AA52&lt;&gt;"",$G52/1000,""),"")</f>
        <v/>
      </c>
      <c r="AC52" s="564"/>
      <c r="AD52" s="565" t="str">
        <f aca="false">IF($G52&lt;&gt;"",IF(AC52&gt;0,(AC52*$G52)*20/100/1000,""),"")</f>
        <v/>
      </c>
      <c r="AE52" s="566"/>
      <c r="AF52" s="565" t="str">
        <f aca="false">IF($G52&lt;&gt;"",IF(AE52&lt;&gt;"",$G52/1000,""),"")</f>
        <v/>
      </c>
      <c r="AG52" s="564"/>
      <c r="AH52" s="565" t="str">
        <f aca="false">IF($G52&lt;&gt;"",IF(AG52&gt;0,(AG52*$G52)*20/100/1000,""),"")</f>
        <v/>
      </c>
      <c r="AI52" s="566"/>
      <c r="AJ52" s="565" t="str">
        <f aca="false">IF($G52&lt;&gt;"",IF(AI52&lt;&gt;"",$G52/1000,""),"")</f>
        <v/>
      </c>
      <c r="AK52" s="564"/>
      <c r="AL52" s="565" t="str">
        <f aca="false">IF($G52&lt;&gt;"",IF(AK52&gt;0,(AK52*$G52)*20/100/1000,""),"")</f>
        <v/>
      </c>
      <c r="AM52" s="566"/>
      <c r="AN52" s="567" t="str">
        <f aca="false">IF($G52&lt;&gt;"",IF(AM52&lt;&gt;"",$G52/1000,""),"")</f>
        <v/>
      </c>
      <c r="AO52" s="564"/>
      <c r="AP52" s="565" t="str">
        <f aca="false">IF($G52&lt;&gt;"",IF(AO52&gt;0,(AO52*$G52)*20/100/1000,""),"")</f>
        <v/>
      </c>
      <c r="AQ52" s="566"/>
      <c r="AR52" s="567" t="str">
        <f aca="false">IF($G52&lt;&gt;"",IF(AQ52&lt;&gt;"",$G52/1000,""),"")</f>
        <v/>
      </c>
    </row>
    <row r="53" customFormat="false" ht="15" hidden="false" customHeight="true" outlineLevel="0" collapsed="false">
      <c r="A53" s="562" t="str">
        <f aca="false">IF('Additional items'!$P13&gt;0,'Additional items'!$P13,"")</f>
        <v/>
      </c>
      <c r="B53" s="562"/>
      <c r="C53" s="562"/>
      <c r="D53" s="562"/>
      <c r="E53" s="562"/>
      <c r="F53" s="563" t="str">
        <f aca="false">IF('Global Stock listing'!I65&gt;0,'Global Stock listing'!I65-Y53-AC53-AG53-AK53,"")</f>
        <v/>
      </c>
      <c r="G53" s="103" t="str">
        <f aca="false">IF('Global Stock listing'!AB65&gt;0,'Global Stock listing'!AB65,"")</f>
        <v/>
      </c>
      <c r="H53" s="103"/>
      <c r="Y53" s="564"/>
      <c r="Z53" s="565" t="str">
        <f aca="false">IF($G53&lt;&gt;"",IF(Y53&gt;0,(Y53*$G53)*20/100/1000,""),"")</f>
        <v/>
      </c>
      <c r="AA53" s="566"/>
      <c r="AB53" s="565" t="str">
        <f aca="false">IF($G53&lt;&gt;"",IF(AA53&lt;&gt;"",$G53/1000,""),"")</f>
        <v/>
      </c>
      <c r="AC53" s="564"/>
      <c r="AD53" s="565" t="str">
        <f aca="false">IF($G53&lt;&gt;"",IF(AC53&gt;0,(AC53*$G53)*20/100/1000,""),"")</f>
        <v/>
      </c>
      <c r="AE53" s="566"/>
      <c r="AF53" s="565" t="str">
        <f aca="false">IF($G53&lt;&gt;"",IF(AE53&lt;&gt;"",$G53/1000,""),"")</f>
        <v/>
      </c>
      <c r="AG53" s="564"/>
      <c r="AH53" s="565" t="str">
        <f aca="false">IF($G53&lt;&gt;"",IF(AG53&gt;0,(AG53*$G53)*20/100/1000,""),"")</f>
        <v/>
      </c>
      <c r="AI53" s="566"/>
      <c r="AJ53" s="565" t="str">
        <f aca="false">IF($G53&lt;&gt;"",IF(AI53&lt;&gt;"",$G53/1000,""),"")</f>
        <v/>
      </c>
      <c r="AK53" s="564"/>
      <c r="AL53" s="565" t="str">
        <f aca="false">IF($G53&lt;&gt;"",IF(AK53&gt;0,(AK53*$G53)*20/100/1000,""),"")</f>
        <v/>
      </c>
      <c r="AM53" s="566"/>
      <c r="AN53" s="567" t="str">
        <f aca="false">IF($G53&lt;&gt;"",IF(AM53&lt;&gt;"",$G53/1000,""),"")</f>
        <v/>
      </c>
      <c r="AO53" s="564"/>
      <c r="AP53" s="565" t="str">
        <f aca="false">IF($G53&lt;&gt;"",IF(AO53&gt;0,(AO53*$G53)*20/100/1000,""),"")</f>
        <v/>
      </c>
      <c r="AQ53" s="566"/>
      <c r="AR53" s="567" t="str">
        <f aca="false">IF($G53&lt;&gt;"",IF(AQ53&lt;&gt;"",$G53/1000,""),"")</f>
        <v/>
      </c>
    </row>
    <row r="54" customFormat="false" ht="15" hidden="false" customHeight="true" outlineLevel="0" collapsed="false">
      <c r="A54" s="562" t="str">
        <f aca="false">IF('Additional items'!$P14&gt;0,'Additional items'!$P14,"")</f>
        <v/>
      </c>
      <c r="B54" s="562"/>
      <c r="C54" s="562"/>
      <c r="D54" s="562"/>
      <c r="E54" s="562"/>
      <c r="F54" s="563" t="str">
        <f aca="false">IF('Global Stock listing'!I66&gt;0,'Global Stock listing'!I66-Y54-AC54-AG54-AK54,"")</f>
        <v/>
      </c>
      <c r="G54" s="103" t="str">
        <f aca="false">IF('Global Stock listing'!AB66&gt;0,'Global Stock listing'!AB66,"")</f>
        <v/>
      </c>
      <c r="H54" s="103"/>
      <c r="Y54" s="564"/>
      <c r="Z54" s="565" t="str">
        <f aca="false">IF($G54&lt;&gt;"",IF(Y54&gt;0,(Y54*$G54)*20/100/1000,""),"")</f>
        <v/>
      </c>
      <c r="AA54" s="566"/>
      <c r="AB54" s="565" t="str">
        <f aca="false">IF($G54&lt;&gt;"",IF(AA54&lt;&gt;"",$G54/1000,""),"")</f>
        <v/>
      </c>
      <c r="AC54" s="564"/>
      <c r="AD54" s="565" t="str">
        <f aca="false">IF($G54&lt;&gt;"",IF(AC54&gt;0,(AC54*$G54)*20/100/1000,""),"")</f>
        <v/>
      </c>
      <c r="AE54" s="566"/>
      <c r="AF54" s="565" t="str">
        <f aca="false">IF($G54&lt;&gt;"",IF(AE54&lt;&gt;"",$G54/1000,""),"")</f>
        <v/>
      </c>
      <c r="AG54" s="564"/>
      <c r="AH54" s="565" t="str">
        <f aca="false">IF($G54&lt;&gt;"",IF(AG54&gt;0,(AG54*$G54)*20/100/1000,""),"")</f>
        <v/>
      </c>
      <c r="AI54" s="566"/>
      <c r="AJ54" s="565" t="str">
        <f aca="false">IF($G54&lt;&gt;"",IF(AI54&lt;&gt;"",$G54/1000,""),"")</f>
        <v/>
      </c>
      <c r="AK54" s="564"/>
      <c r="AL54" s="565" t="str">
        <f aca="false">IF($G54&lt;&gt;"",IF(AK54&gt;0,(AK54*$G54)*20/100/1000,""),"")</f>
        <v/>
      </c>
      <c r="AM54" s="566"/>
      <c r="AN54" s="567" t="str">
        <f aca="false">IF($G54&lt;&gt;"",IF(AM54&lt;&gt;"",$G54/1000,""),"")</f>
        <v/>
      </c>
      <c r="AO54" s="564"/>
      <c r="AP54" s="565" t="str">
        <f aca="false">IF($G54&lt;&gt;"",IF(AO54&gt;0,(AO54*$G54)*20/100/1000,""),"")</f>
        <v/>
      </c>
      <c r="AQ54" s="566"/>
      <c r="AR54" s="567" t="str">
        <f aca="false">IF($G54&lt;&gt;"",IF(AQ54&lt;&gt;"",$G54/1000,""),"")</f>
        <v/>
      </c>
    </row>
    <row r="55" customFormat="false" ht="15" hidden="false" customHeight="true" outlineLevel="0" collapsed="false">
      <c r="A55" s="562" t="str">
        <f aca="false">IF('Additional items'!$P15&gt;0,'Additional items'!$P15,"")</f>
        <v/>
      </c>
      <c r="B55" s="562"/>
      <c r="C55" s="562"/>
      <c r="D55" s="562"/>
      <c r="E55" s="562"/>
      <c r="F55" s="563" t="str">
        <f aca="false">IF('Global Stock listing'!I67&gt;0,'Global Stock listing'!I67-Y55-AC55-AG55-AK55,"")</f>
        <v/>
      </c>
      <c r="G55" s="103" t="str">
        <f aca="false">IF('Global Stock listing'!AB67&gt;0,'Global Stock listing'!AB67,"")</f>
        <v/>
      </c>
      <c r="H55" s="103"/>
      <c r="Y55" s="564"/>
      <c r="Z55" s="565" t="str">
        <f aca="false">IF($G55&lt;&gt;"",IF(Y55&gt;0,(Y55*$G55)*20/100/1000,""),"")</f>
        <v/>
      </c>
      <c r="AA55" s="566"/>
      <c r="AB55" s="565" t="str">
        <f aca="false">IF($G55&lt;&gt;"",IF(AA55&lt;&gt;"",$G55/1000,""),"")</f>
        <v/>
      </c>
      <c r="AC55" s="564"/>
      <c r="AD55" s="565" t="str">
        <f aca="false">IF($G55&lt;&gt;"",IF(AC55&gt;0,(AC55*$G55)*20/100/1000,""),"")</f>
        <v/>
      </c>
      <c r="AE55" s="566"/>
      <c r="AF55" s="565" t="str">
        <f aca="false">IF($G55&lt;&gt;"",IF(AE55&lt;&gt;"",$G55/1000,""),"")</f>
        <v/>
      </c>
      <c r="AG55" s="564"/>
      <c r="AH55" s="565" t="str">
        <f aca="false">IF($G55&lt;&gt;"",IF(AG55&gt;0,(AG55*$G55)*20/100/1000,""),"")</f>
        <v/>
      </c>
      <c r="AI55" s="566"/>
      <c r="AJ55" s="565" t="str">
        <f aca="false">IF($G55&lt;&gt;"",IF(AI55&lt;&gt;"",$G55/1000,""),"")</f>
        <v/>
      </c>
      <c r="AK55" s="564"/>
      <c r="AL55" s="565" t="str">
        <f aca="false">IF($G55&lt;&gt;"",IF(AK55&gt;0,(AK55*$G55)*20/100/1000,""),"")</f>
        <v/>
      </c>
      <c r="AM55" s="566"/>
      <c r="AN55" s="567" t="str">
        <f aca="false">IF($G55&lt;&gt;"",IF(AM55&lt;&gt;"",$G55/1000,""),"")</f>
        <v/>
      </c>
      <c r="AO55" s="564"/>
      <c r="AP55" s="565" t="str">
        <f aca="false">IF($G55&lt;&gt;"",IF(AO55&gt;0,(AO55*$G55)*20/100/1000,""),"")</f>
        <v/>
      </c>
      <c r="AQ55" s="566"/>
      <c r="AR55" s="567" t="str">
        <f aca="false">IF($G55&lt;&gt;"",IF(AQ55&lt;&gt;"",$G55/1000,""),"")</f>
        <v/>
      </c>
    </row>
    <row r="56" customFormat="false" ht="15" hidden="false" customHeight="true" outlineLevel="0" collapsed="false">
      <c r="A56" s="562" t="str">
        <f aca="false">IF('Additional items'!$P16&gt;0,'Additional items'!$P16,"")</f>
        <v/>
      </c>
      <c r="B56" s="562"/>
      <c r="C56" s="562"/>
      <c r="D56" s="562"/>
      <c r="E56" s="562"/>
      <c r="F56" s="563" t="str">
        <f aca="false">IF('Global Stock listing'!I68&gt;0,'Global Stock listing'!I68-Y56-AC56-AG56-AK56,"")</f>
        <v/>
      </c>
      <c r="G56" s="103" t="str">
        <f aca="false">IF('Global Stock listing'!AB68&gt;0,'Global Stock listing'!AB68,"")</f>
        <v/>
      </c>
      <c r="H56" s="103"/>
      <c r="Y56" s="564"/>
      <c r="Z56" s="565" t="str">
        <f aca="false">IF($G56&lt;&gt;"",IF(Y56&gt;0,(Y56*$G56)*20/100/1000,""),"")</f>
        <v/>
      </c>
      <c r="AA56" s="566"/>
      <c r="AB56" s="565" t="str">
        <f aca="false">IF($G56&lt;&gt;"",IF(AA56&lt;&gt;"",$G56/1000,""),"")</f>
        <v/>
      </c>
      <c r="AC56" s="564"/>
      <c r="AD56" s="565" t="str">
        <f aca="false">IF($G56&lt;&gt;"",IF(AC56&gt;0,(AC56*$G56)*20/100/1000,""),"")</f>
        <v/>
      </c>
      <c r="AE56" s="566"/>
      <c r="AF56" s="565" t="str">
        <f aca="false">IF($G56&lt;&gt;"",IF(AE56&lt;&gt;"",$G56/1000,""),"")</f>
        <v/>
      </c>
      <c r="AG56" s="564"/>
      <c r="AH56" s="565" t="str">
        <f aca="false">IF($G56&lt;&gt;"",IF(AG56&gt;0,(AG56*$G56)*20/100/1000,""),"")</f>
        <v/>
      </c>
      <c r="AI56" s="566"/>
      <c r="AJ56" s="565" t="str">
        <f aca="false">IF($G56&lt;&gt;"",IF(AI56&lt;&gt;"",$G56/1000,""),"")</f>
        <v/>
      </c>
      <c r="AK56" s="564"/>
      <c r="AL56" s="565" t="str">
        <f aca="false">IF($G56&lt;&gt;"",IF(AK56&gt;0,(AK56*$G56)*20/100/1000,""),"")</f>
        <v/>
      </c>
      <c r="AM56" s="566"/>
      <c r="AN56" s="567" t="str">
        <f aca="false">IF($G56&lt;&gt;"",IF(AM56&lt;&gt;"",$G56/1000,""),"")</f>
        <v/>
      </c>
      <c r="AO56" s="564"/>
      <c r="AP56" s="565" t="str">
        <f aca="false">IF($G56&lt;&gt;"",IF(AO56&gt;0,(AO56*$G56)*20/100/1000,""),"")</f>
        <v/>
      </c>
      <c r="AQ56" s="566"/>
      <c r="AR56" s="567" t="str">
        <f aca="false">IF($G56&lt;&gt;"",IF(AQ56&lt;&gt;"",$G56/1000,""),"")</f>
        <v/>
      </c>
    </row>
    <row r="57" customFormat="false" ht="15" hidden="false" customHeight="true" outlineLevel="0" collapsed="false">
      <c r="A57" s="562" t="str">
        <f aca="false">IF('Additional items'!$P17&gt;0,'Additional items'!$P17,"")</f>
        <v/>
      </c>
      <c r="B57" s="562"/>
      <c r="C57" s="562"/>
      <c r="D57" s="562"/>
      <c r="E57" s="562"/>
      <c r="F57" s="563" t="str">
        <f aca="false">IF('Global Stock listing'!I69&gt;0,'Global Stock listing'!I69-Y57-AC57-AG57-AK57,"")</f>
        <v/>
      </c>
      <c r="G57" s="103" t="str">
        <f aca="false">IF('Global Stock listing'!AB69&gt;0,'Global Stock listing'!AB69,"")</f>
        <v/>
      </c>
      <c r="H57" s="103"/>
      <c r="Y57" s="564"/>
      <c r="Z57" s="565" t="str">
        <f aca="false">IF($G57&lt;&gt;"",IF(Y57&gt;0,(Y57*$G57)*20/100/1000,""),"")</f>
        <v/>
      </c>
      <c r="AA57" s="566"/>
      <c r="AB57" s="565" t="str">
        <f aca="false">IF($G57&lt;&gt;"",IF(AA57&lt;&gt;"",$G57/1000,""),"")</f>
        <v/>
      </c>
      <c r="AC57" s="564"/>
      <c r="AD57" s="565" t="str">
        <f aca="false">IF($G57&lt;&gt;"",IF(AC57&gt;0,(AC57*$G57)*20/100/1000,""),"")</f>
        <v/>
      </c>
      <c r="AE57" s="566"/>
      <c r="AF57" s="565" t="str">
        <f aca="false">IF($G57&lt;&gt;"",IF(AE57&lt;&gt;"",$G57/1000,""),"")</f>
        <v/>
      </c>
      <c r="AG57" s="564"/>
      <c r="AH57" s="565" t="str">
        <f aca="false">IF($G57&lt;&gt;"",IF(AG57&gt;0,(AG57*$G57)*20/100/1000,""),"")</f>
        <v/>
      </c>
      <c r="AI57" s="566"/>
      <c r="AJ57" s="565" t="str">
        <f aca="false">IF($G57&lt;&gt;"",IF(AI57&lt;&gt;"",$G57/1000,""),"")</f>
        <v/>
      </c>
      <c r="AK57" s="564"/>
      <c r="AL57" s="565" t="str">
        <f aca="false">IF($G57&lt;&gt;"",IF(AK57&gt;0,(AK57*$G57)*20/100/1000,""),"")</f>
        <v/>
      </c>
      <c r="AM57" s="566"/>
      <c r="AN57" s="567" t="str">
        <f aca="false">IF($G57&lt;&gt;"",IF(AM57&lt;&gt;"",$G57/1000,""),"")</f>
        <v/>
      </c>
      <c r="AO57" s="564"/>
      <c r="AP57" s="565" t="str">
        <f aca="false">IF($G57&lt;&gt;"",IF(AO57&gt;0,(AO57*$G57)*20/100/1000,""),"")</f>
        <v/>
      </c>
      <c r="AQ57" s="566"/>
      <c r="AR57" s="567" t="str">
        <f aca="false">IF($G57&lt;&gt;"",IF(AQ57&lt;&gt;"",$G57/1000,""),"")</f>
        <v/>
      </c>
    </row>
    <row r="58" customFormat="false" ht="15" hidden="false" customHeight="true" outlineLevel="0" collapsed="false">
      <c r="A58" s="562" t="str">
        <f aca="false">IF('Additional items'!$P18&gt;0,'Additional items'!$P18,"")</f>
        <v/>
      </c>
      <c r="B58" s="562"/>
      <c r="C58" s="562"/>
      <c r="D58" s="562"/>
      <c r="E58" s="562"/>
      <c r="F58" s="563" t="str">
        <f aca="false">IF('Global Stock listing'!I70&gt;0,'Global Stock listing'!I70-Y58-AC58-AG58-AK58,"")</f>
        <v/>
      </c>
      <c r="G58" s="103" t="str">
        <f aca="false">IF('Global Stock listing'!AB70&gt;0,'Global Stock listing'!AB70,"")</f>
        <v/>
      </c>
      <c r="H58" s="103"/>
      <c r="Y58" s="564"/>
      <c r="Z58" s="565" t="str">
        <f aca="false">IF($G58&lt;&gt;"",IF(Y58&gt;0,(Y58*$G58)*20/100/1000,""),"")</f>
        <v/>
      </c>
      <c r="AA58" s="566"/>
      <c r="AB58" s="565" t="str">
        <f aca="false">IF($G58&lt;&gt;"",IF(AA58&lt;&gt;"",$G58/1000,""),"")</f>
        <v/>
      </c>
      <c r="AC58" s="564"/>
      <c r="AD58" s="565" t="str">
        <f aca="false">IF($G58&lt;&gt;"",IF(AC58&gt;0,(AC58*$G58)*20/100/1000,""),"")</f>
        <v/>
      </c>
      <c r="AE58" s="566"/>
      <c r="AF58" s="565" t="str">
        <f aca="false">IF($G58&lt;&gt;"",IF(AE58&lt;&gt;"",$G58/1000,""),"")</f>
        <v/>
      </c>
      <c r="AG58" s="564"/>
      <c r="AH58" s="565" t="str">
        <f aca="false">IF($G58&lt;&gt;"",IF(AG58&gt;0,(AG58*$G58)*20/100/1000,""),"")</f>
        <v/>
      </c>
      <c r="AI58" s="566"/>
      <c r="AJ58" s="565" t="str">
        <f aca="false">IF($G58&lt;&gt;"",IF(AI58&lt;&gt;"",$G58/1000,""),"")</f>
        <v/>
      </c>
      <c r="AK58" s="564"/>
      <c r="AL58" s="565" t="str">
        <f aca="false">IF($G58&lt;&gt;"",IF(AK58&gt;0,(AK58*$G58)*20/100/1000,""),"")</f>
        <v/>
      </c>
      <c r="AM58" s="566"/>
      <c r="AN58" s="567" t="str">
        <f aca="false">IF($G58&lt;&gt;"",IF(AM58&lt;&gt;"",$G58/1000,""),"")</f>
        <v/>
      </c>
      <c r="AO58" s="564"/>
      <c r="AP58" s="565" t="str">
        <f aca="false">IF($G58&lt;&gt;"",IF(AO58&gt;0,(AO58*$G58)*20/100/1000,""),"")</f>
        <v/>
      </c>
      <c r="AQ58" s="566"/>
      <c r="AR58" s="567" t="str">
        <f aca="false">IF($G58&lt;&gt;"",IF(AQ58&lt;&gt;"",$G58/1000,""),"")</f>
        <v/>
      </c>
    </row>
    <row r="59" customFormat="false" ht="15" hidden="false" customHeight="true" outlineLevel="0" collapsed="false">
      <c r="A59" s="562" t="str">
        <f aca="false">IF('Additional items'!$P19&gt;0,'Additional items'!$P19,"")</f>
        <v/>
      </c>
      <c r="B59" s="562"/>
      <c r="C59" s="562"/>
      <c r="D59" s="562"/>
      <c r="E59" s="562"/>
      <c r="F59" s="563" t="str">
        <f aca="false">IF('Global Stock listing'!I71&gt;0,'Global Stock listing'!I71-Y59-AC59-AG59-AK59,"")</f>
        <v/>
      </c>
      <c r="G59" s="103" t="str">
        <f aca="false">IF('Global Stock listing'!AB71&gt;0,'Global Stock listing'!AB71,"")</f>
        <v/>
      </c>
      <c r="H59" s="103"/>
      <c r="Y59" s="564"/>
      <c r="Z59" s="565" t="str">
        <f aca="false">IF($G59&lt;&gt;"",IF(Y59&gt;0,(Y59*$G59)*20/100/1000,""),"")</f>
        <v/>
      </c>
      <c r="AA59" s="566"/>
      <c r="AB59" s="565" t="str">
        <f aca="false">IF($G59&lt;&gt;"",IF(AA59&lt;&gt;"",$G59/1000,""),"")</f>
        <v/>
      </c>
      <c r="AC59" s="564"/>
      <c r="AD59" s="565" t="str">
        <f aca="false">IF($G59&lt;&gt;"",IF(AC59&gt;0,(AC59*$G59)*20/100/1000,""),"")</f>
        <v/>
      </c>
      <c r="AE59" s="566"/>
      <c r="AF59" s="565" t="str">
        <f aca="false">IF($G59&lt;&gt;"",IF(AE59&lt;&gt;"",$G59/1000,""),"")</f>
        <v/>
      </c>
      <c r="AG59" s="564"/>
      <c r="AH59" s="565" t="str">
        <f aca="false">IF($G59&lt;&gt;"",IF(AG59&gt;0,(AG59*$G59)*20/100/1000,""),"")</f>
        <v/>
      </c>
      <c r="AI59" s="566"/>
      <c r="AJ59" s="565" t="str">
        <f aca="false">IF($G59&lt;&gt;"",IF(AI59&lt;&gt;"",$G59/1000,""),"")</f>
        <v/>
      </c>
      <c r="AK59" s="564"/>
      <c r="AL59" s="565" t="str">
        <f aca="false">IF($G59&lt;&gt;"",IF(AK59&gt;0,(AK59*$G59)*20/100/1000,""),"")</f>
        <v/>
      </c>
      <c r="AM59" s="566"/>
      <c r="AN59" s="567" t="str">
        <f aca="false">IF($G59&lt;&gt;"",IF(AM59&lt;&gt;"",$G59/1000,""),"")</f>
        <v/>
      </c>
      <c r="AO59" s="564"/>
      <c r="AP59" s="565" t="str">
        <f aca="false">IF($G59&lt;&gt;"",IF(AO59&gt;0,(AO59*$G59)*20/100/1000,""),"")</f>
        <v/>
      </c>
      <c r="AQ59" s="566"/>
      <c r="AR59" s="567" t="str">
        <f aca="false">IF($G59&lt;&gt;"",IF(AQ59&lt;&gt;"",$G59/1000,""),"")</f>
        <v/>
      </c>
    </row>
    <row r="60" customFormat="false" ht="15" hidden="false" customHeight="true" outlineLevel="0" collapsed="false">
      <c r="A60" s="562" t="str">
        <f aca="false">IF('Additional items'!$P20&gt;0,'Additional items'!$P20,"")</f>
        <v/>
      </c>
      <c r="B60" s="562"/>
      <c r="C60" s="562"/>
      <c r="D60" s="562"/>
      <c r="E60" s="562"/>
      <c r="F60" s="563" t="str">
        <f aca="false">IF('Global Stock listing'!I72&gt;0,'Global Stock listing'!I72-Y60-AC60-AG60-AK60,"")</f>
        <v/>
      </c>
      <c r="G60" s="103" t="str">
        <f aca="false">IF('Global Stock listing'!AB72&gt;0,'Global Stock listing'!AB72,"")</f>
        <v/>
      </c>
      <c r="H60" s="103"/>
      <c r="Y60" s="564"/>
      <c r="Z60" s="565" t="str">
        <f aca="false">IF($G60&lt;&gt;"",IF(Y60&gt;0,(Y60*$G60)*20/100/1000,""),"")</f>
        <v/>
      </c>
      <c r="AA60" s="566"/>
      <c r="AB60" s="565" t="str">
        <f aca="false">IF($G60&lt;&gt;"",IF(AA60&lt;&gt;"",$G60/1000,""),"")</f>
        <v/>
      </c>
      <c r="AC60" s="564"/>
      <c r="AD60" s="565" t="str">
        <f aca="false">IF($G60&lt;&gt;"",IF(AC60&gt;0,(AC60*$G60)*20/100/1000,""),"")</f>
        <v/>
      </c>
      <c r="AE60" s="566"/>
      <c r="AF60" s="565" t="str">
        <f aca="false">IF($G60&lt;&gt;"",IF(AE60&lt;&gt;"",$G60/1000,""),"")</f>
        <v/>
      </c>
      <c r="AG60" s="564"/>
      <c r="AH60" s="565" t="str">
        <f aca="false">IF($G60&lt;&gt;"",IF(AG60&gt;0,(AG60*$G60)*20/100/1000,""),"")</f>
        <v/>
      </c>
      <c r="AI60" s="566"/>
      <c r="AJ60" s="565" t="str">
        <f aca="false">IF($G60&lt;&gt;"",IF(AI60&lt;&gt;"",$G60/1000,""),"")</f>
        <v/>
      </c>
      <c r="AK60" s="564"/>
      <c r="AL60" s="565" t="str">
        <f aca="false">IF($G60&lt;&gt;"",IF(AK60&gt;0,(AK60*$G60)*20/100/1000,""),"")</f>
        <v/>
      </c>
      <c r="AM60" s="566"/>
      <c r="AN60" s="567" t="str">
        <f aca="false">IF($G60&lt;&gt;"",IF(AM60&lt;&gt;"",$G60/1000,""),"")</f>
        <v/>
      </c>
      <c r="AO60" s="564"/>
      <c r="AP60" s="565" t="str">
        <f aca="false">IF($G60&lt;&gt;"",IF(AO60&gt;0,(AO60*$G60)*20/100/1000,""),"")</f>
        <v/>
      </c>
      <c r="AQ60" s="566"/>
      <c r="AR60" s="567" t="str">
        <f aca="false">IF($G60&lt;&gt;"",IF(AQ60&lt;&gt;"",$G60/1000,""),"")</f>
        <v/>
      </c>
    </row>
    <row r="61" customFormat="false" ht="15" hidden="false" customHeight="true" outlineLevel="0" collapsed="false">
      <c r="A61" s="562" t="str">
        <f aca="false">IF('Additional items'!$P21&gt;0,'Additional items'!$P21,"")</f>
        <v/>
      </c>
      <c r="B61" s="562"/>
      <c r="C61" s="562"/>
      <c r="D61" s="562"/>
      <c r="E61" s="562"/>
      <c r="F61" s="563" t="str">
        <f aca="false">IF('Global Stock listing'!I73&gt;0,'Global Stock listing'!I73-Y61-AC61-AG61-AK61,"")</f>
        <v/>
      </c>
      <c r="G61" s="103" t="str">
        <f aca="false">IF('Global Stock listing'!AB73&gt;0,'Global Stock listing'!AB73,"")</f>
        <v/>
      </c>
      <c r="H61" s="103"/>
      <c r="Y61" s="564"/>
      <c r="Z61" s="565" t="str">
        <f aca="false">IF($G61&lt;&gt;"",IF(Y61&gt;0,(Y61*$G61)*20/100/1000,""),"")</f>
        <v/>
      </c>
      <c r="AA61" s="566"/>
      <c r="AB61" s="565" t="str">
        <f aca="false">IF($G61&lt;&gt;"",IF(AA61&lt;&gt;"",$G61/1000,""),"")</f>
        <v/>
      </c>
      <c r="AC61" s="564"/>
      <c r="AD61" s="565" t="str">
        <f aca="false">IF($G61&lt;&gt;"",IF(AC61&gt;0,(AC61*$G61)*20/100/1000,""),"")</f>
        <v/>
      </c>
      <c r="AE61" s="566"/>
      <c r="AF61" s="565" t="str">
        <f aca="false">IF($G61&lt;&gt;"",IF(AE61&lt;&gt;"",$G61/1000,""),"")</f>
        <v/>
      </c>
      <c r="AG61" s="564"/>
      <c r="AH61" s="565" t="str">
        <f aca="false">IF($G61&lt;&gt;"",IF(AG61&gt;0,(AG61*$G61)*20/100/1000,""),"")</f>
        <v/>
      </c>
      <c r="AI61" s="566"/>
      <c r="AJ61" s="565" t="str">
        <f aca="false">IF($G61&lt;&gt;"",IF(AI61&lt;&gt;"",$G61/1000,""),"")</f>
        <v/>
      </c>
      <c r="AK61" s="564"/>
      <c r="AL61" s="565" t="str">
        <f aca="false">IF($G61&lt;&gt;"",IF(AK61&gt;0,(AK61*$G61)*20/100/1000,""),"")</f>
        <v/>
      </c>
      <c r="AM61" s="566"/>
      <c r="AN61" s="567" t="str">
        <f aca="false">IF($G61&lt;&gt;"",IF(AM61&lt;&gt;"",$G61/1000,""),"")</f>
        <v/>
      </c>
      <c r="AO61" s="564"/>
      <c r="AP61" s="565" t="str">
        <f aca="false">IF($G61&lt;&gt;"",IF(AO61&gt;0,(AO61*$G61)*20/100/1000,""),"")</f>
        <v/>
      </c>
      <c r="AQ61" s="566"/>
      <c r="AR61" s="567" t="str">
        <f aca="false">IF($G61&lt;&gt;"",IF(AQ61&lt;&gt;"",$G61/1000,""),"")</f>
        <v/>
      </c>
    </row>
    <row r="62" customFormat="false" ht="15" hidden="false" customHeight="true" outlineLevel="0" collapsed="false">
      <c r="A62" s="568" t="str">
        <f aca="false">IF('Additional items'!$P22&gt;0,'Additional items'!$P22,"")</f>
        <v/>
      </c>
      <c r="B62" s="568"/>
      <c r="C62" s="568"/>
      <c r="D62" s="568"/>
      <c r="E62" s="568"/>
      <c r="F62" s="569" t="str">
        <f aca="false">IF('Global Stock listing'!I74&gt;0,'Global Stock listing'!I74-Y62-AC62-AG62-AK62,"")</f>
        <v/>
      </c>
      <c r="G62" s="115" t="str">
        <f aca="false">IF('Global Stock listing'!AB74&gt;0,'Global Stock listing'!AB74,"")</f>
        <v/>
      </c>
      <c r="H62" s="115"/>
      <c r="Y62" s="573"/>
      <c r="Z62" s="574" t="str">
        <f aca="false">IF($G62&lt;&gt;"",IF(Y62&gt;0,(Y62*$G62)*20/100/1000,""),"")</f>
        <v/>
      </c>
      <c r="AA62" s="575"/>
      <c r="AB62" s="574" t="str">
        <f aca="false">IF($G62&lt;&gt;"",IF(AA62&lt;&gt;"",$G62/1000,""),"")</f>
        <v/>
      </c>
      <c r="AC62" s="573"/>
      <c r="AD62" s="574" t="str">
        <f aca="false">IF($G62&lt;&gt;"",IF(AC62&gt;0,(AC62*$G62)*20/100/1000,""),"")</f>
        <v/>
      </c>
      <c r="AE62" s="575"/>
      <c r="AF62" s="574" t="str">
        <f aca="false">IF($G62&lt;&gt;"",IF(AE62&lt;&gt;"",$G62/1000,""),"")</f>
        <v/>
      </c>
      <c r="AG62" s="573"/>
      <c r="AH62" s="574" t="str">
        <f aca="false">IF($G62&lt;&gt;"",IF(AG62&gt;0,(AG62*$G62)*20/100/1000,""),"")</f>
        <v/>
      </c>
      <c r="AI62" s="575"/>
      <c r="AJ62" s="574" t="str">
        <f aca="false">IF($G62&lt;&gt;"",IF(AI62&lt;&gt;"",$G62/1000,""),"")</f>
        <v/>
      </c>
      <c r="AK62" s="573"/>
      <c r="AL62" s="574" t="str">
        <f aca="false">IF($G62&lt;&gt;"",IF(AK62&gt;0,(AK62*$G62)*20/100/1000,""),"")</f>
        <v/>
      </c>
      <c r="AM62" s="575"/>
      <c r="AN62" s="576" t="str">
        <f aca="false">IF($G62&lt;&gt;"",IF(AM62&lt;&gt;"",$G62/1000,""),"")</f>
        <v/>
      </c>
      <c r="AO62" s="573"/>
      <c r="AP62" s="574" t="str">
        <f aca="false">IF($G62&lt;&gt;"",IF(AO62&gt;0,(AO62*$G62)*20/100/1000,""),"")</f>
        <v/>
      </c>
      <c r="AQ62" s="575"/>
      <c r="AR62" s="576" t="str">
        <f aca="false">IF($G62&lt;&gt;"",IF(AQ62&lt;&gt;"",$G62/1000,""),"")</f>
        <v/>
      </c>
    </row>
    <row r="63" customFormat="false" ht="15" hidden="false" customHeight="true" outlineLevel="0" collapsed="false">
      <c r="D63" s="2"/>
      <c r="E63" s="2"/>
      <c r="F63" s="2"/>
      <c r="G63" s="2"/>
      <c r="H63" s="2"/>
      <c r="I63" s="2"/>
      <c r="J63" s="2"/>
      <c r="K63" s="2"/>
      <c r="L63" s="2"/>
      <c r="M63" s="2"/>
      <c r="N63" s="2"/>
      <c r="O63" s="2"/>
      <c r="P63" s="2"/>
      <c r="Q63" s="2"/>
      <c r="R63" s="2"/>
      <c r="S63" s="2"/>
      <c r="T63" s="2"/>
      <c r="U63" s="2"/>
      <c r="Y63" s="2"/>
      <c r="Z63" s="2"/>
      <c r="AA63" s="2"/>
      <c r="AB63" s="2"/>
      <c r="AC63" s="2"/>
      <c r="AD63" s="2"/>
      <c r="AE63" s="2"/>
      <c r="AF63" s="2"/>
      <c r="AG63" s="2"/>
      <c r="AH63" s="2"/>
      <c r="AI63" s="2"/>
      <c r="AJ63" s="2"/>
      <c r="AK63" s="2"/>
      <c r="AL63" s="2"/>
      <c r="AM63" s="2"/>
      <c r="AN63" s="2"/>
      <c r="AO63" s="2"/>
      <c r="AP63" s="2"/>
    </row>
    <row r="64" customFormat="false" ht="15" hidden="false" customHeight="true" outlineLevel="0" collapsed="false">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customFormat="false" ht="15" hidden="false" customHeight="false" outlineLevel="0" collapsed="false">
      <c r="B65" s="577"/>
      <c r="C65" s="577"/>
      <c r="D65" s="577"/>
      <c r="E65" s="577"/>
      <c r="F65" s="577"/>
      <c r="I65" s="577"/>
      <c r="J65" s="577"/>
      <c r="K65" s="577"/>
      <c r="Y65" s="548" t="s">
        <v>233</v>
      </c>
      <c r="Z65" s="548"/>
      <c r="AA65" s="548"/>
      <c r="AB65" s="548"/>
      <c r="AC65" s="548"/>
      <c r="AD65" s="548"/>
      <c r="AE65" s="548"/>
      <c r="AF65" s="548"/>
      <c r="AG65" s="548"/>
      <c r="AH65" s="548"/>
      <c r="AI65" s="548"/>
      <c r="AJ65" s="548"/>
      <c r="AK65" s="548"/>
      <c r="AL65" s="548"/>
      <c r="AM65" s="548"/>
      <c r="AN65" s="548"/>
      <c r="AO65" s="548"/>
      <c r="AP65" s="548"/>
    </row>
    <row r="66" customFormat="false" ht="15" hidden="false" customHeight="false" outlineLevel="0" collapsed="false">
      <c r="B66" s="577"/>
      <c r="C66" s="577"/>
      <c r="D66" s="577"/>
      <c r="E66" s="577"/>
      <c r="F66" s="577"/>
      <c r="I66" s="577"/>
      <c r="J66" s="577"/>
      <c r="K66" s="577"/>
      <c r="Y66" s="548"/>
      <c r="Z66" s="548"/>
      <c r="AA66" s="548"/>
      <c r="AB66" s="548"/>
      <c r="AC66" s="548"/>
      <c r="AD66" s="548"/>
      <c r="AE66" s="548"/>
      <c r="AF66" s="548"/>
      <c r="AG66" s="548"/>
      <c r="AH66" s="548"/>
      <c r="AI66" s="548"/>
      <c r="AJ66" s="548"/>
      <c r="AK66" s="548"/>
      <c r="AL66" s="548"/>
      <c r="AM66" s="548"/>
      <c r="AN66" s="548"/>
      <c r="AO66" s="548"/>
      <c r="AP66" s="548"/>
    </row>
    <row r="67" customFormat="false" ht="15" hidden="false" customHeight="true" outlineLevel="0" collapsed="false">
      <c r="B67" s="577"/>
      <c r="C67" s="577"/>
      <c r="D67" s="577"/>
      <c r="E67" s="577"/>
      <c r="F67" s="577"/>
      <c r="G67" s="551" t="s">
        <v>228</v>
      </c>
      <c r="H67" s="551"/>
      <c r="I67" s="578" t="n">
        <f aca="false">Y67</f>
        <v>0</v>
      </c>
      <c r="J67" s="578" t="n">
        <f aca="false">Z67</f>
        <v>0</v>
      </c>
      <c r="K67" s="578" t="n">
        <f aca="false">AA67</f>
        <v>0</v>
      </c>
      <c r="L67" s="578" t="n">
        <f aca="false">AB67</f>
        <v>0</v>
      </c>
      <c r="M67" s="578" t="n">
        <f aca="false">AC67</f>
        <v>0</v>
      </c>
      <c r="N67" s="578" t="n">
        <f aca="false">AD67</f>
        <v>0</v>
      </c>
      <c r="O67" s="578" t="n">
        <f aca="false">AE67</f>
        <v>0</v>
      </c>
      <c r="P67" s="578" t="n">
        <f aca="false">AF67</f>
        <v>0</v>
      </c>
      <c r="Q67" s="578" t="n">
        <f aca="false">AG67</f>
        <v>0</v>
      </c>
      <c r="R67" s="578" t="n">
        <f aca="false">AH67</f>
        <v>0</v>
      </c>
      <c r="S67" s="578" t="n">
        <f aca="false">AI67</f>
        <v>0</v>
      </c>
      <c r="T67" s="578" t="n">
        <f aca="false">AJ67</f>
        <v>0</v>
      </c>
      <c r="U67" s="578" t="n">
        <f aca="false">AK67</f>
        <v>0</v>
      </c>
      <c r="V67" s="578" t="n">
        <f aca="false">AL67</f>
        <v>0</v>
      </c>
      <c r="W67" s="578" t="n">
        <f aca="false">AM67</f>
        <v>0</v>
      </c>
      <c r="X67" s="578" t="n">
        <f aca="false">AN67</f>
        <v>0</v>
      </c>
      <c r="Y67" s="552"/>
      <c r="Z67" s="553"/>
      <c r="AA67" s="553"/>
      <c r="AB67" s="553"/>
      <c r="AC67" s="553"/>
      <c r="AD67" s="553"/>
      <c r="AE67" s="553"/>
      <c r="AF67" s="553"/>
      <c r="AG67" s="553"/>
      <c r="AH67" s="553"/>
      <c r="AI67" s="553"/>
      <c r="AJ67" s="553"/>
      <c r="AK67" s="553"/>
      <c r="AL67" s="553"/>
      <c r="AM67" s="553"/>
      <c r="AN67" s="553"/>
      <c r="AO67" s="579" t="s">
        <v>234</v>
      </c>
      <c r="AP67" s="579" t="s">
        <v>235</v>
      </c>
    </row>
    <row r="68" customFormat="false" ht="15" hidden="false" customHeight="false" outlineLevel="0" collapsed="false">
      <c r="B68" s="577"/>
      <c r="C68" s="577"/>
      <c r="D68" s="577"/>
      <c r="E68" s="577"/>
      <c r="F68" s="577"/>
      <c r="G68" s="551"/>
      <c r="H68" s="551"/>
      <c r="I68" s="578"/>
      <c r="J68" s="578"/>
      <c r="K68" s="578"/>
      <c r="L68" s="578"/>
      <c r="M68" s="578"/>
      <c r="N68" s="578"/>
      <c r="O68" s="578"/>
      <c r="P68" s="578"/>
      <c r="Q68" s="578"/>
      <c r="R68" s="578"/>
      <c r="S68" s="578"/>
      <c r="T68" s="578"/>
      <c r="U68" s="578"/>
      <c r="V68" s="578"/>
      <c r="W68" s="578"/>
      <c r="X68" s="578"/>
      <c r="Y68" s="552"/>
      <c r="Z68" s="553"/>
      <c r="AA68" s="553"/>
      <c r="AB68" s="553"/>
      <c r="AC68" s="553"/>
      <c r="AD68" s="553"/>
      <c r="AE68" s="553"/>
      <c r="AF68" s="553"/>
      <c r="AG68" s="553"/>
      <c r="AH68" s="553"/>
      <c r="AI68" s="553"/>
      <c r="AJ68" s="553"/>
      <c r="AK68" s="553"/>
      <c r="AL68" s="553"/>
      <c r="AM68" s="553"/>
      <c r="AN68" s="553"/>
      <c r="AO68" s="579"/>
      <c r="AP68" s="579"/>
    </row>
    <row r="69" customFormat="false" ht="15" hidden="false" customHeight="false" outlineLevel="0" collapsed="false">
      <c r="B69" s="577"/>
      <c r="C69" s="577"/>
      <c r="D69" s="577"/>
      <c r="E69" s="577"/>
      <c r="F69" s="577"/>
      <c r="G69" s="551"/>
      <c r="H69" s="551"/>
      <c r="I69" s="578"/>
      <c r="J69" s="578"/>
      <c r="K69" s="578"/>
      <c r="L69" s="578"/>
      <c r="M69" s="578"/>
      <c r="N69" s="578"/>
      <c r="O69" s="578"/>
      <c r="P69" s="578"/>
      <c r="Q69" s="578"/>
      <c r="R69" s="578"/>
      <c r="S69" s="578"/>
      <c r="T69" s="578"/>
      <c r="U69" s="578"/>
      <c r="V69" s="578"/>
      <c r="W69" s="578"/>
      <c r="X69" s="578"/>
      <c r="Y69" s="552"/>
      <c r="Z69" s="553"/>
      <c r="AA69" s="553"/>
      <c r="AB69" s="553"/>
      <c r="AC69" s="553"/>
      <c r="AD69" s="553"/>
      <c r="AE69" s="553"/>
      <c r="AF69" s="553"/>
      <c r="AG69" s="553"/>
      <c r="AH69" s="553"/>
      <c r="AI69" s="553"/>
      <c r="AJ69" s="553"/>
      <c r="AK69" s="553"/>
      <c r="AL69" s="553"/>
      <c r="AM69" s="553"/>
      <c r="AN69" s="553"/>
      <c r="AO69" s="579"/>
      <c r="AP69" s="579"/>
    </row>
    <row r="70" customFormat="false" ht="16.5" hidden="false" customHeight="true" outlineLevel="0" collapsed="false">
      <c r="A70" s="580" t="s">
        <v>98</v>
      </c>
      <c r="B70" s="580"/>
      <c r="C70" s="580"/>
      <c r="D70" s="580"/>
      <c r="E70" s="580"/>
      <c r="F70" s="581" t="str">
        <f aca="false">IF('Global Stock listing'!I82&gt;0,'Global Stock listing'!I82,"")</f>
        <v/>
      </c>
      <c r="G70" s="582" t="n">
        <f aca="false">IF('Global Stock listing'!AB82&gt;0,'Global Stock listing'!AB82,"")</f>
        <v>5000</v>
      </c>
      <c r="H70" s="582"/>
      <c r="I70" s="583" t="n">
        <f aca="false">Y70*$G$70</f>
        <v>0</v>
      </c>
      <c r="J70" s="583" t="n">
        <f aca="false">Z70*$G$70</f>
        <v>0</v>
      </c>
      <c r="K70" s="583" t="n">
        <f aca="false">AA70*$G$70</f>
        <v>0</v>
      </c>
      <c r="L70" s="583" t="n">
        <f aca="false">AB70*$G$70</f>
        <v>0</v>
      </c>
      <c r="M70" s="583" t="n">
        <f aca="false">AC70*$G$70</f>
        <v>0</v>
      </c>
      <c r="N70" s="583" t="n">
        <f aca="false">AD70*$G$70</f>
        <v>0</v>
      </c>
      <c r="O70" s="583" t="n">
        <f aca="false">AE70*$G$70</f>
        <v>0</v>
      </c>
      <c r="P70" s="583" t="n">
        <f aca="false">AF70*$G$70</f>
        <v>0</v>
      </c>
      <c r="Q70" s="583" t="n">
        <f aca="false">AG70*$G$70</f>
        <v>0</v>
      </c>
      <c r="R70" s="583" t="n">
        <f aca="false">AH70*$G$70</f>
        <v>0</v>
      </c>
      <c r="S70" s="583" t="n">
        <f aca="false">AI70*$G$70</f>
        <v>0</v>
      </c>
      <c r="T70" s="583" t="n">
        <f aca="false">AJ70*$G$70</f>
        <v>0</v>
      </c>
      <c r="U70" s="583" t="n">
        <f aca="false">AK70*$G$70</f>
        <v>0</v>
      </c>
      <c r="V70" s="583" t="n">
        <f aca="false">AL70*$G$70</f>
        <v>0</v>
      </c>
      <c r="W70" s="583" t="n">
        <f aca="false">AM70*$G$70</f>
        <v>0</v>
      </c>
      <c r="X70" s="583" t="n">
        <f aca="false">AN70*$G$70</f>
        <v>0</v>
      </c>
      <c r="Y70" s="584"/>
      <c r="Z70" s="585"/>
      <c r="AA70" s="585"/>
      <c r="AB70" s="585"/>
      <c r="AC70" s="585"/>
      <c r="AD70" s="585"/>
      <c r="AE70" s="585"/>
      <c r="AF70" s="585"/>
      <c r="AG70" s="585"/>
      <c r="AH70" s="585"/>
      <c r="AI70" s="585"/>
      <c r="AJ70" s="585"/>
      <c r="AK70" s="585"/>
      <c r="AL70" s="585"/>
      <c r="AM70" s="585"/>
      <c r="AN70" s="585"/>
      <c r="AO70" s="586" t="str">
        <f aca="false">IF(SUM(Y70:AN70)&gt;0,SUM(Y70:AN70),"")</f>
        <v/>
      </c>
      <c r="AP70" s="586" t="str">
        <f aca="false">IF(AO70&lt;&gt;"",F70+AO70,"")</f>
        <v/>
      </c>
    </row>
    <row r="71" customFormat="false" ht="15.75" hidden="false" customHeight="false" outlineLevel="0" collapsed="false">
      <c r="A71" s="587" t="s">
        <v>99</v>
      </c>
      <c r="B71" s="587"/>
      <c r="C71" s="587"/>
      <c r="D71" s="587"/>
      <c r="E71" s="587"/>
      <c r="F71" s="588" t="str">
        <f aca="false">IF('Global Stock listing'!I83&gt;0,'Global Stock listing'!I83,"")</f>
        <v/>
      </c>
      <c r="G71" s="589" t="n">
        <f aca="false">IF('Global Stock listing'!AB83&gt;0,'Global Stock listing'!AB83,"")</f>
        <v>5400</v>
      </c>
      <c r="H71" s="589"/>
      <c r="I71" s="590" t="n">
        <f aca="false">Y71*$G$70</f>
        <v>0</v>
      </c>
      <c r="J71" s="590" t="n">
        <f aca="false">Z71*$G$70</f>
        <v>0</v>
      </c>
      <c r="K71" s="590" t="n">
        <f aca="false">AA71*$G$70</f>
        <v>0</v>
      </c>
      <c r="L71" s="590" t="n">
        <f aca="false">AB71*$G$70</f>
        <v>0</v>
      </c>
      <c r="M71" s="590" t="n">
        <f aca="false">AC71*$G$70</f>
        <v>0</v>
      </c>
      <c r="N71" s="590" t="n">
        <f aca="false">AD71*$G$70</f>
        <v>0</v>
      </c>
      <c r="O71" s="590" t="n">
        <f aca="false">AE71*$G$70</f>
        <v>0</v>
      </c>
      <c r="P71" s="590" t="n">
        <f aca="false">AF71*$G$70</f>
        <v>0</v>
      </c>
      <c r="Q71" s="590" t="n">
        <f aca="false">AG71*$G$70</f>
        <v>0</v>
      </c>
      <c r="R71" s="590" t="n">
        <f aca="false">AH71*$G$70</f>
        <v>0</v>
      </c>
      <c r="S71" s="590" t="n">
        <f aca="false">AI71*$G$70</f>
        <v>0</v>
      </c>
      <c r="T71" s="590" t="n">
        <f aca="false">AJ71*$G$70</f>
        <v>0</v>
      </c>
      <c r="U71" s="590" t="n">
        <f aca="false">AK71*$G$70</f>
        <v>0</v>
      </c>
      <c r="V71" s="590" t="n">
        <f aca="false">AL71*$G$70</f>
        <v>0</v>
      </c>
      <c r="W71" s="590" t="n">
        <f aca="false">AM71*$G$70</f>
        <v>0</v>
      </c>
      <c r="X71" s="590" t="n">
        <f aca="false">AN71*$G$70</f>
        <v>0</v>
      </c>
      <c r="Y71" s="564"/>
      <c r="Z71" s="566"/>
      <c r="AA71" s="566"/>
      <c r="AB71" s="566"/>
      <c r="AC71" s="566"/>
      <c r="AD71" s="566"/>
      <c r="AE71" s="566"/>
      <c r="AF71" s="566"/>
      <c r="AG71" s="566"/>
      <c r="AH71" s="566"/>
      <c r="AI71" s="566"/>
      <c r="AJ71" s="566"/>
      <c r="AK71" s="566"/>
      <c r="AL71" s="566"/>
      <c r="AM71" s="566"/>
      <c r="AN71" s="566"/>
      <c r="AO71" s="591" t="str">
        <f aca="false">IF(SUM(Y71:AN71)&gt;0,SUM(Y71:AN71),"")</f>
        <v/>
      </c>
      <c r="AP71" s="591" t="str">
        <f aca="false">IF(AO71&lt;&gt;"",F71+AO71,"")</f>
        <v/>
      </c>
    </row>
    <row r="72" customFormat="false" ht="15.75" hidden="false" customHeight="false" outlineLevel="0" collapsed="false">
      <c r="A72" s="587" t="s">
        <v>100</v>
      </c>
      <c r="B72" s="587"/>
      <c r="C72" s="587"/>
      <c r="D72" s="587"/>
      <c r="E72" s="587"/>
      <c r="F72" s="588" t="str">
        <f aca="false">IF('Global Stock listing'!I84&gt;0,'Global Stock listing'!I84,"")</f>
        <v/>
      </c>
      <c r="G72" s="589" t="n">
        <f aca="false">IF('Global Stock listing'!AB84&gt;0,'Global Stock listing'!AB84,"")</f>
        <v>5000</v>
      </c>
      <c r="H72" s="589"/>
      <c r="I72" s="590" t="n">
        <f aca="false">Y72*$G$70</f>
        <v>0</v>
      </c>
      <c r="J72" s="590" t="n">
        <f aca="false">Z72*$G$70</f>
        <v>0</v>
      </c>
      <c r="K72" s="590" t="n">
        <f aca="false">AA72*$G$70</f>
        <v>0</v>
      </c>
      <c r="L72" s="590" t="n">
        <f aca="false">AB72*$G$70</f>
        <v>0</v>
      </c>
      <c r="M72" s="590" t="n">
        <f aca="false">AC72*$G$70</f>
        <v>0</v>
      </c>
      <c r="N72" s="590" t="n">
        <f aca="false">AD72*$G$70</f>
        <v>0</v>
      </c>
      <c r="O72" s="590" t="n">
        <f aca="false">AE72*$G$70</f>
        <v>0</v>
      </c>
      <c r="P72" s="590" t="n">
        <f aca="false">AF72*$G$70</f>
        <v>0</v>
      </c>
      <c r="Q72" s="590" t="n">
        <f aca="false">AG72*$G$70</f>
        <v>0</v>
      </c>
      <c r="R72" s="590" t="n">
        <f aca="false">AH72*$G$70</f>
        <v>0</v>
      </c>
      <c r="S72" s="590" t="n">
        <f aca="false">AI72*$G$70</f>
        <v>0</v>
      </c>
      <c r="T72" s="590" t="n">
        <f aca="false">AJ72*$G$70</f>
        <v>0</v>
      </c>
      <c r="U72" s="590" t="n">
        <f aca="false">AK72*$G$70</f>
        <v>0</v>
      </c>
      <c r="V72" s="590" t="n">
        <f aca="false">AL72*$G$70</f>
        <v>0</v>
      </c>
      <c r="W72" s="590" t="n">
        <f aca="false">AM72*$G$70</f>
        <v>0</v>
      </c>
      <c r="X72" s="590" t="n">
        <f aca="false">AN72*$G$70</f>
        <v>0</v>
      </c>
      <c r="Y72" s="564"/>
      <c r="Z72" s="566"/>
      <c r="AA72" s="566"/>
      <c r="AB72" s="566"/>
      <c r="AC72" s="566"/>
      <c r="AD72" s="566"/>
      <c r="AE72" s="566"/>
      <c r="AF72" s="566"/>
      <c r="AG72" s="566"/>
      <c r="AH72" s="566"/>
      <c r="AI72" s="566"/>
      <c r="AJ72" s="566"/>
      <c r="AK72" s="566"/>
      <c r="AL72" s="566"/>
      <c r="AM72" s="566"/>
      <c r="AN72" s="566"/>
      <c r="AO72" s="591" t="str">
        <f aca="false">IF(SUM(Y72:AN72)&gt;0,SUM(Y72:AN72),"")</f>
        <v/>
      </c>
      <c r="AP72" s="591" t="str">
        <f aca="false">IF(AO72&lt;&gt;"",F72+AO72,"")</f>
        <v/>
      </c>
    </row>
    <row r="73" customFormat="false" ht="15.75" hidden="false" customHeight="false" outlineLevel="0" collapsed="false">
      <c r="A73" s="587" t="s">
        <v>101</v>
      </c>
      <c r="B73" s="587"/>
      <c r="C73" s="587"/>
      <c r="D73" s="587"/>
      <c r="E73" s="587"/>
      <c r="F73" s="588" t="str">
        <f aca="false">IF('Global Stock listing'!I85&gt;0,'Global Stock listing'!I85,"")</f>
        <v/>
      </c>
      <c r="G73" s="589" t="n">
        <f aca="false">IF('Global Stock listing'!AB85&gt;0,'Global Stock listing'!AB85,"")</f>
        <v>7000</v>
      </c>
      <c r="H73" s="589"/>
      <c r="I73" s="590" t="n">
        <f aca="false">Y73*$G$70</f>
        <v>0</v>
      </c>
      <c r="J73" s="590" t="n">
        <f aca="false">Z73*$G$70</f>
        <v>0</v>
      </c>
      <c r="K73" s="590" t="n">
        <f aca="false">AA73*$G$70</f>
        <v>0</v>
      </c>
      <c r="L73" s="590" t="n">
        <f aca="false">AB73*$G$70</f>
        <v>0</v>
      </c>
      <c r="M73" s="590" t="n">
        <f aca="false">AC73*$G$70</f>
        <v>0</v>
      </c>
      <c r="N73" s="590" t="n">
        <f aca="false">AD73*$G$70</f>
        <v>0</v>
      </c>
      <c r="O73" s="590" t="n">
        <f aca="false">AE73*$G$70</f>
        <v>0</v>
      </c>
      <c r="P73" s="590" t="n">
        <f aca="false">AF73*$G$70</f>
        <v>0</v>
      </c>
      <c r="Q73" s="590" t="n">
        <f aca="false">AG73*$G$70</f>
        <v>0</v>
      </c>
      <c r="R73" s="590" t="n">
        <f aca="false">AH73*$G$70</f>
        <v>0</v>
      </c>
      <c r="S73" s="590" t="n">
        <f aca="false">AI73*$G$70</f>
        <v>0</v>
      </c>
      <c r="T73" s="590" t="n">
        <f aca="false">AJ73*$G$70</f>
        <v>0</v>
      </c>
      <c r="U73" s="590" t="n">
        <f aca="false">AK73*$G$70</f>
        <v>0</v>
      </c>
      <c r="V73" s="590" t="n">
        <f aca="false">AL73*$G$70</f>
        <v>0</v>
      </c>
      <c r="W73" s="590" t="n">
        <f aca="false">AM73*$G$70</f>
        <v>0</v>
      </c>
      <c r="X73" s="590" t="n">
        <f aca="false">AN73*$G$70</f>
        <v>0</v>
      </c>
      <c r="Y73" s="564"/>
      <c r="Z73" s="566"/>
      <c r="AA73" s="566"/>
      <c r="AB73" s="566"/>
      <c r="AC73" s="566"/>
      <c r="AD73" s="566"/>
      <c r="AE73" s="566"/>
      <c r="AF73" s="566"/>
      <c r="AG73" s="566"/>
      <c r="AH73" s="566"/>
      <c r="AI73" s="566"/>
      <c r="AJ73" s="566"/>
      <c r="AK73" s="566"/>
      <c r="AL73" s="566"/>
      <c r="AM73" s="566"/>
      <c r="AN73" s="566"/>
      <c r="AO73" s="591" t="str">
        <f aca="false">IF(SUM(Y73:AN73)&gt;0,SUM(Y73:AN73),"")</f>
        <v/>
      </c>
      <c r="AP73" s="591" t="str">
        <f aca="false">IF(AO73&lt;&gt;"",F73+AO73,"")</f>
        <v/>
      </c>
    </row>
    <row r="74" customFormat="false" ht="15.75" hidden="false" customHeight="false" outlineLevel="0" collapsed="false">
      <c r="A74" s="587" t="s">
        <v>102</v>
      </c>
      <c r="B74" s="587"/>
      <c r="C74" s="587"/>
      <c r="D74" s="587"/>
      <c r="E74" s="587"/>
      <c r="F74" s="588" t="str">
        <f aca="false">IF('Global Stock listing'!I86&gt;0,'Global Stock listing'!I86,"")</f>
        <v/>
      </c>
      <c r="G74" s="589" t="n">
        <f aca="false">IF('Global Stock listing'!AB86&gt;0,'Global Stock listing'!AB86,"")</f>
        <v>50000000</v>
      </c>
      <c r="H74" s="589"/>
      <c r="I74" s="590" t="n">
        <f aca="false">Y74*$G$70</f>
        <v>0</v>
      </c>
      <c r="J74" s="590" t="n">
        <f aca="false">Z74*$G$70</f>
        <v>0</v>
      </c>
      <c r="K74" s="590" t="n">
        <f aca="false">AA74*$G$70</f>
        <v>0</v>
      </c>
      <c r="L74" s="590" t="n">
        <f aca="false">AB74*$G$70</f>
        <v>0</v>
      </c>
      <c r="M74" s="590" t="n">
        <f aca="false">AC74*$G$70</f>
        <v>0</v>
      </c>
      <c r="N74" s="590" t="n">
        <f aca="false">AD74*$G$70</f>
        <v>0</v>
      </c>
      <c r="O74" s="590" t="n">
        <f aca="false">AE74*$G$70</f>
        <v>0</v>
      </c>
      <c r="P74" s="590" t="n">
        <f aca="false">AF74*$G$70</f>
        <v>0</v>
      </c>
      <c r="Q74" s="590" t="n">
        <f aca="false">AG74*$G$70</f>
        <v>0</v>
      </c>
      <c r="R74" s="590" t="n">
        <f aca="false">AH74*$G$70</f>
        <v>0</v>
      </c>
      <c r="S74" s="590" t="n">
        <f aca="false">AI74*$G$70</f>
        <v>0</v>
      </c>
      <c r="T74" s="590" t="n">
        <f aca="false">AJ74*$G$70</f>
        <v>0</v>
      </c>
      <c r="U74" s="590" t="n">
        <f aca="false">AK74*$G$70</f>
        <v>0</v>
      </c>
      <c r="V74" s="590" t="n">
        <f aca="false">AL74*$G$70</f>
        <v>0</v>
      </c>
      <c r="W74" s="590" t="n">
        <f aca="false">AM74*$G$70</f>
        <v>0</v>
      </c>
      <c r="X74" s="590" t="n">
        <f aca="false">AN74*$G$70</f>
        <v>0</v>
      </c>
      <c r="Y74" s="564"/>
      <c r="Z74" s="566"/>
      <c r="AA74" s="566"/>
      <c r="AB74" s="566"/>
      <c r="AC74" s="566"/>
      <c r="AD74" s="566"/>
      <c r="AE74" s="566"/>
      <c r="AF74" s="566"/>
      <c r="AG74" s="566"/>
      <c r="AH74" s="566"/>
      <c r="AI74" s="566"/>
      <c r="AJ74" s="566"/>
      <c r="AK74" s="566"/>
      <c r="AL74" s="566"/>
      <c r="AM74" s="566"/>
      <c r="AN74" s="566"/>
      <c r="AO74" s="591" t="str">
        <f aca="false">IF(SUM(Y74:AN74)&gt;0,SUM(Y74:AN74),"")</f>
        <v/>
      </c>
      <c r="AP74" s="591" t="str">
        <f aca="false">IF(AO74&lt;&gt;"",F74+AO74,"")</f>
        <v/>
      </c>
    </row>
    <row r="75" customFormat="false" ht="15.75" hidden="false" customHeight="false" outlineLevel="0" collapsed="false">
      <c r="A75" s="587" t="s">
        <v>103</v>
      </c>
      <c r="B75" s="587"/>
      <c r="C75" s="587"/>
      <c r="D75" s="587"/>
      <c r="E75" s="587"/>
      <c r="F75" s="588" t="str">
        <f aca="false">IF('Global Stock listing'!I87&gt;0,'Global Stock listing'!I87,"")</f>
        <v/>
      </c>
      <c r="G75" s="589" t="n">
        <f aca="false">IF('Global Stock listing'!AB87&gt;0,'Global Stock listing'!AB87,"")</f>
        <v>5000</v>
      </c>
      <c r="H75" s="589"/>
      <c r="I75" s="590" t="n">
        <f aca="false">Y75*$G$70</f>
        <v>0</v>
      </c>
      <c r="J75" s="590" t="n">
        <f aca="false">Z75*$G$70</f>
        <v>0</v>
      </c>
      <c r="K75" s="590" t="n">
        <f aca="false">AA75*$G$70</f>
        <v>0</v>
      </c>
      <c r="L75" s="590" t="n">
        <f aca="false">AB75*$G$70</f>
        <v>0</v>
      </c>
      <c r="M75" s="590" t="n">
        <f aca="false">AC75*$G$70</f>
        <v>0</v>
      </c>
      <c r="N75" s="590" t="n">
        <f aca="false">AD75*$G$70</f>
        <v>0</v>
      </c>
      <c r="O75" s="590" t="n">
        <f aca="false">AE75*$G$70</f>
        <v>0</v>
      </c>
      <c r="P75" s="590" t="n">
        <f aca="false">AF75*$G$70</f>
        <v>0</v>
      </c>
      <c r="Q75" s="590" t="n">
        <f aca="false">AG75*$G$70</f>
        <v>0</v>
      </c>
      <c r="R75" s="590" t="n">
        <f aca="false">AH75*$G$70</f>
        <v>0</v>
      </c>
      <c r="S75" s="590" t="n">
        <f aca="false">AI75*$G$70</f>
        <v>0</v>
      </c>
      <c r="T75" s="590" t="n">
        <f aca="false">AJ75*$G$70</f>
        <v>0</v>
      </c>
      <c r="U75" s="590" t="n">
        <f aca="false">AK75*$G$70</f>
        <v>0</v>
      </c>
      <c r="V75" s="590" t="n">
        <f aca="false">AL75*$G$70</f>
        <v>0</v>
      </c>
      <c r="W75" s="590" t="n">
        <f aca="false">AM75*$G$70</f>
        <v>0</v>
      </c>
      <c r="X75" s="590" t="n">
        <f aca="false">AN75*$G$70</f>
        <v>0</v>
      </c>
      <c r="Y75" s="564"/>
      <c r="Z75" s="566"/>
      <c r="AA75" s="566"/>
      <c r="AB75" s="566"/>
      <c r="AC75" s="566"/>
      <c r="AD75" s="566"/>
      <c r="AE75" s="566"/>
      <c r="AF75" s="566"/>
      <c r="AG75" s="566"/>
      <c r="AH75" s="566"/>
      <c r="AI75" s="566"/>
      <c r="AJ75" s="566"/>
      <c r="AK75" s="566"/>
      <c r="AL75" s="566"/>
      <c r="AM75" s="566"/>
      <c r="AN75" s="566"/>
      <c r="AO75" s="591" t="str">
        <f aca="false">IF(SUM(Y75:AN75)&gt;0,SUM(Y75:AN75),"")</f>
        <v/>
      </c>
      <c r="AP75" s="591" t="str">
        <f aca="false">IF(AO75&lt;&gt;"",F75+AO75,"")</f>
        <v/>
      </c>
    </row>
    <row r="76" customFormat="false" ht="15.75" hidden="false" customHeight="false" outlineLevel="0" collapsed="false">
      <c r="A76" s="587" t="s">
        <v>104</v>
      </c>
      <c r="B76" s="587"/>
      <c r="C76" s="587"/>
      <c r="D76" s="587"/>
      <c r="E76" s="587"/>
      <c r="F76" s="588" t="str">
        <f aca="false">IF('Global Stock listing'!I88&gt;0,'Global Stock listing'!I88,"")</f>
        <v/>
      </c>
      <c r="G76" s="589" t="n">
        <f aca="false">IF('Global Stock listing'!AB88&gt;0,'Global Stock listing'!AB88,"")</f>
        <v>4000000</v>
      </c>
      <c r="H76" s="589"/>
      <c r="I76" s="590" t="n">
        <f aca="false">Y76*$G$70</f>
        <v>0</v>
      </c>
      <c r="J76" s="590" t="n">
        <f aca="false">Z76*$G$70</f>
        <v>0</v>
      </c>
      <c r="K76" s="590" t="n">
        <f aca="false">AA76*$G$70</f>
        <v>0</v>
      </c>
      <c r="L76" s="590" t="n">
        <f aca="false">AB76*$G$70</f>
        <v>0</v>
      </c>
      <c r="M76" s="590" t="n">
        <f aca="false">AC76*$G$70</f>
        <v>0</v>
      </c>
      <c r="N76" s="590" t="n">
        <f aca="false">AD76*$G$70</f>
        <v>0</v>
      </c>
      <c r="O76" s="590" t="n">
        <f aca="false">AE76*$G$70</f>
        <v>0</v>
      </c>
      <c r="P76" s="590" t="n">
        <f aca="false">AF76*$G$70</f>
        <v>0</v>
      </c>
      <c r="Q76" s="590" t="n">
        <f aca="false">AG76*$G$70</f>
        <v>0</v>
      </c>
      <c r="R76" s="590" t="n">
        <f aca="false">AH76*$G$70</f>
        <v>0</v>
      </c>
      <c r="S76" s="590" t="n">
        <f aca="false">AI76*$G$70</f>
        <v>0</v>
      </c>
      <c r="T76" s="590" t="n">
        <f aca="false">AJ76*$G$70</f>
        <v>0</v>
      </c>
      <c r="U76" s="590" t="n">
        <f aca="false">AK76*$G$70</f>
        <v>0</v>
      </c>
      <c r="V76" s="590" t="n">
        <f aca="false">AL76*$G$70</f>
        <v>0</v>
      </c>
      <c r="W76" s="590" t="n">
        <f aca="false">AM76*$G$70</f>
        <v>0</v>
      </c>
      <c r="X76" s="590" t="n">
        <f aca="false">AN76*$G$70</f>
        <v>0</v>
      </c>
      <c r="Y76" s="564"/>
      <c r="Z76" s="566"/>
      <c r="AA76" s="566"/>
      <c r="AB76" s="566"/>
      <c r="AC76" s="566"/>
      <c r="AD76" s="566"/>
      <c r="AE76" s="566"/>
      <c r="AF76" s="566"/>
      <c r="AG76" s="566"/>
      <c r="AH76" s="566"/>
      <c r="AI76" s="566"/>
      <c r="AJ76" s="566"/>
      <c r="AK76" s="566"/>
      <c r="AL76" s="566"/>
      <c r="AM76" s="566"/>
      <c r="AN76" s="566"/>
      <c r="AO76" s="591" t="str">
        <f aca="false">IF(SUM(Y76:AN76)&gt;0,SUM(Y76:AN76),"")</f>
        <v/>
      </c>
      <c r="AP76" s="591" t="str">
        <f aca="false">IF(AO76&lt;&gt;"",F76+AO76,"")</f>
        <v/>
      </c>
    </row>
    <row r="77" customFormat="false" ht="15.75" hidden="false" customHeight="false" outlineLevel="0" collapsed="false">
      <c r="A77" s="587" t="s">
        <v>105</v>
      </c>
      <c r="B77" s="587"/>
      <c r="C77" s="587"/>
      <c r="D77" s="587"/>
      <c r="E77" s="587"/>
      <c r="F77" s="588" t="str">
        <f aca="false">IF('Global Stock listing'!I89&gt;0,'Global Stock listing'!I89,"")</f>
        <v/>
      </c>
      <c r="G77" s="589" t="n">
        <f aca="false">IF('Global Stock listing'!AB89&gt;0,'Global Stock listing'!AB89,"")</f>
        <v>50000000</v>
      </c>
      <c r="H77" s="589"/>
      <c r="I77" s="590" t="n">
        <f aca="false">Y77*$G$70</f>
        <v>0</v>
      </c>
      <c r="J77" s="590" t="n">
        <f aca="false">Z77*$G$70</f>
        <v>0</v>
      </c>
      <c r="K77" s="590" t="n">
        <f aca="false">AA77*$G$70</f>
        <v>0</v>
      </c>
      <c r="L77" s="590" t="n">
        <f aca="false">AB77*$G$70</f>
        <v>0</v>
      </c>
      <c r="M77" s="590" t="n">
        <f aca="false">AC77*$G$70</f>
        <v>0</v>
      </c>
      <c r="N77" s="590" t="n">
        <f aca="false">AD77*$G$70</f>
        <v>0</v>
      </c>
      <c r="O77" s="590" t="n">
        <f aca="false">AE77*$G$70</f>
        <v>0</v>
      </c>
      <c r="P77" s="590" t="n">
        <f aca="false">AF77*$G$70</f>
        <v>0</v>
      </c>
      <c r="Q77" s="590" t="n">
        <f aca="false">AG77*$G$70</f>
        <v>0</v>
      </c>
      <c r="R77" s="590" t="n">
        <f aca="false">AH77*$G$70</f>
        <v>0</v>
      </c>
      <c r="S77" s="590" t="n">
        <f aca="false">AI77*$G$70</f>
        <v>0</v>
      </c>
      <c r="T77" s="590" t="n">
        <f aca="false">AJ77*$G$70</f>
        <v>0</v>
      </c>
      <c r="U77" s="590" t="n">
        <f aca="false">AK77*$G$70</f>
        <v>0</v>
      </c>
      <c r="V77" s="590" t="n">
        <f aca="false">AL77*$G$70</f>
        <v>0</v>
      </c>
      <c r="W77" s="590" t="n">
        <f aca="false">AM77*$G$70</f>
        <v>0</v>
      </c>
      <c r="X77" s="590" t="n">
        <f aca="false">AN77*$G$70</f>
        <v>0</v>
      </c>
      <c r="Y77" s="564"/>
      <c r="Z77" s="566"/>
      <c r="AA77" s="566"/>
      <c r="AB77" s="566"/>
      <c r="AC77" s="566"/>
      <c r="AD77" s="566"/>
      <c r="AE77" s="566"/>
      <c r="AF77" s="566"/>
      <c r="AG77" s="566"/>
      <c r="AH77" s="566"/>
      <c r="AI77" s="566"/>
      <c r="AJ77" s="566"/>
      <c r="AK77" s="566"/>
      <c r="AL77" s="566"/>
      <c r="AM77" s="566"/>
      <c r="AN77" s="566"/>
      <c r="AO77" s="591" t="str">
        <f aca="false">IF(SUM(Y77:AN77)&gt;0,SUM(Y77:AN77),"")</f>
        <v/>
      </c>
      <c r="AP77" s="591" t="str">
        <f aca="false">IF(AO77&lt;&gt;"",F77+AO77,"")</f>
        <v/>
      </c>
    </row>
    <row r="78" customFormat="false" ht="15.75" hidden="false" customHeight="false" outlineLevel="0" collapsed="false">
      <c r="A78" s="587" t="s">
        <v>106</v>
      </c>
      <c r="B78" s="587"/>
      <c r="C78" s="587"/>
      <c r="D78" s="587"/>
      <c r="E78" s="587"/>
      <c r="F78" s="588" t="str">
        <f aca="false">IF('Global Stock listing'!I90&gt;0,'Global Stock listing'!I90,"")</f>
        <v/>
      </c>
      <c r="G78" s="589" t="n">
        <f aca="false">IF('Global Stock listing'!AB90&gt;0,'Global Stock listing'!AB90,"")</f>
        <v>5000</v>
      </c>
      <c r="H78" s="589"/>
      <c r="I78" s="590" t="n">
        <f aca="false">Y78*$G$70</f>
        <v>0</v>
      </c>
      <c r="J78" s="590" t="n">
        <f aca="false">Z78*$G$70</f>
        <v>0</v>
      </c>
      <c r="K78" s="590" t="n">
        <f aca="false">AA78*$G$70</f>
        <v>0</v>
      </c>
      <c r="L78" s="590" t="n">
        <f aca="false">AB78*$G$70</f>
        <v>0</v>
      </c>
      <c r="M78" s="590" t="n">
        <f aca="false">AC78*$G$70</f>
        <v>0</v>
      </c>
      <c r="N78" s="590" t="n">
        <f aca="false">AD78*$G$70</f>
        <v>0</v>
      </c>
      <c r="O78" s="590" t="n">
        <f aca="false">AE78*$G$70</f>
        <v>0</v>
      </c>
      <c r="P78" s="590" t="n">
        <f aca="false">AF78*$G$70</f>
        <v>0</v>
      </c>
      <c r="Q78" s="590" t="n">
        <f aca="false">AG78*$G$70</f>
        <v>0</v>
      </c>
      <c r="R78" s="590" t="n">
        <f aca="false">AH78*$G$70</f>
        <v>0</v>
      </c>
      <c r="S78" s="590" t="n">
        <f aca="false">AI78*$G$70</f>
        <v>0</v>
      </c>
      <c r="T78" s="590" t="n">
        <f aca="false">AJ78*$G$70</f>
        <v>0</v>
      </c>
      <c r="U78" s="590" t="n">
        <f aca="false">AK78*$G$70</f>
        <v>0</v>
      </c>
      <c r="V78" s="590" t="n">
        <f aca="false">AL78*$G$70</f>
        <v>0</v>
      </c>
      <c r="W78" s="590" t="n">
        <f aca="false">AM78*$G$70</f>
        <v>0</v>
      </c>
      <c r="X78" s="590" t="n">
        <f aca="false">AN78*$G$70</f>
        <v>0</v>
      </c>
      <c r="Y78" s="564"/>
      <c r="Z78" s="566"/>
      <c r="AA78" s="566"/>
      <c r="AB78" s="566"/>
      <c r="AC78" s="566"/>
      <c r="AD78" s="566"/>
      <c r="AE78" s="566"/>
      <c r="AF78" s="566"/>
      <c r="AG78" s="566"/>
      <c r="AH78" s="566"/>
      <c r="AI78" s="566"/>
      <c r="AJ78" s="566"/>
      <c r="AK78" s="566"/>
      <c r="AL78" s="566"/>
      <c r="AM78" s="566"/>
      <c r="AN78" s="566"/>
      <c r="AO78" s="591" t="str">
        <f aca="false">IF(SUM(Y78:AN78)&gt;0,SUM(Y78:AN78),"")</f>
        <v/>
      </c>
      <c r="AP78" s="591" t="str">
        <f aca="false">IF(AO78&lt;&gt;"",F78+AO78,"")</f>
        <v/>
      </c>
    </row>
    <row r="79" customFormat="false" ht="15.75" hidden="false" customHeight="false" outlineLevel="0" collapsed="false">
      <c r="A79" s="587" t="s">
        <v>107</v>
      </c>
      <c r="B79" s="587"/>
      <c r="C79" s="587"/>
      <c r="D79" s="587"/>
      <c r="E79" s="587"/>
      <c r="F79" s="588" t="str">
        <f aca="false">IF('Global Stock listing'!I91&gt;0,'Global Stock listing'!I91,"")</f>
        <v/>
      </c>
      <c r="G79" s="589" t="n">
        <f aca="false">IF('Global Stock listing'!AB91&gt;0,'Global Stock listing'!AB91,"")</f>
        <v>4000000</v>
      </c>
      <c r="H79" s="589"/>
      <c r="I79" s="590" t="n">
        <f aca="false">Y79*$G$70</f>
        <v>0</v>
      </c>
      <c r="J79" s="590" t="n">
        <f aca="false">Z79*$G$70</f>
        <v>0</v>
      </c>
      <c r="K79" s="590" t="n">
        <f aca="false">AA79*$G$70</f>
        <v>0</v>
      </c>
      <c r="L79" s="590" t="n">
        <f aca="false">AB79*$G$70</f>
        <v>0</v>
      </c>
      <c r="M79" s="590" t="n">
        <f aca="false">AC79*$G$70</f>
        <v>0</v>
      </c>
      <c r="N79" s="590" t="n">
        <f aca="false">AD79*$G$70</f>
        <v>0</v>
      </c>
      <c r="O79" s="590" t="n">
        <f aca="false">AE79*$G$70</f>
        <v>0</v>
      </c>
      <c r="P79" s="590" t="n">
        <f aca="false">AF79*$G$70</f>
        <v>0</v>
      </c>
      <c r="Q79" s="590" t="n">
        <f aca="false">AG79*$G$70</f>
        <v>0</v>
      </c>
      <c r="R79" s="590" t="n">
        <f aca="false">AH79*$G$70</f>
        <v>0</v>
      </c>
      <c r="S79" s="590" t="n">
        <f aca="false">AI79*$G$70</f>
        <v>0</v>
      </c>
      <c r="T79" s="590" t="n">
        <f aca="false">AJ79*$G$70</f>
        <v>0</v>
      </c>
      <c r="U79" s="590" t="n">
        <f aca="false">AK79*$G$70</f>
        <v>0</v>
      </c>
      <c r="V79" s="590" t="n">
        <f aca="false">AL79*$G$70</f>
        <v>0</v>
      </c>
      <c r="W79" s="590" t="n">
        <f aca="false">AM79*$G$70</f>
        <v>0</v>
      </c>
      <c r="X79" s="590" t="n">
        <f aca="false">AN79*$G$70</f>
        <v>0</v>
      </c>
      <c r="Y79" s="564"/>
      <c r="Z79" s="566"/>
      <c r="AA79" s="566"/>
      <c r="AB79" s="566"/>
      <c r="AC79" s="566"/>
      <c r="AD79" s="566"/>
      <c r="AE79" s="566"/>
      <c r="AF79" s="566"/>
      <c r="AG79" s="566"/>
      <c r="AH79" s="566"/>
      <c r="AI79" s="566"/>
      <c r="AJ79" s="566"/>
      <c r="AK79" s="566"/>
      <c r="AL79" s="566"/>
      <c r="AM79" s="566"/>
      <c r="AN79" s="566"/>
      <c r="AO79" s="591" t="str">
        <f aca="false">IF(SUM(Y79:AN79)&gt;0,SUM(Y79:AN79),"")</f>
        <v/>
      </c>
      <c r="AP79" s="591" t="str">
        <f aca="false">IF(AO79&lt;&gt;"",F79+AO79,"")</f>
        <v/>
      </c>
    </row>
    <row r="80" customFormat="false" ht="15.75" hidden="false" customHeight="false" outlineLevel="0" collapsed="false">
      <c r="A80" s="587" t="s">
        <v>108</v>
      </c>
      <c r="B80" s="587"/>
      <c r="C80" s="587"/>
      <c r="D80" s="587"/>
      <c r="E80" s="587"/>
      <c r="F80" s="588" t="str">
        <f aca="false">IF('Global Stock listing'!I92&gt;0,'Global Stock listing'!I92,"")</f>
        <v/>
      </c>
      <c r="G80" s="589" t="n">
        <f aca="false">IF('Global Stock listing'!AB92&gt;0,'Global Stock listing'!AB92,"")</f>
        <v>10000</v>
      </c>
      <c r="H80" s="589"/>
      <c r="I80" s="590" t="n">
        <f aca="false">Y80*$G$70</f>
        <v>0</v>
      </c>
      <c r="J80" s="590" t="n">
        <f aca="false">Z80*$G$70</f>
        <v>0</v>
      </c>
      <c r="K80" s="590" t="n">
        <f aca="false">AA80*$G$70</f>
        <v>0</v>
      </c>
      <c r="L80" s="590" t="n">
        <f aca="false">AB80*$G$70</f>
        <v>0</v>
      </c>
      <c r="M80" s="590" t="n">
        <f aca="false">AC80*$G$70</f>
        <v>0</v>
      </c>
      <c r="N80" s="590" t="n">
        <f aca="false">AD80*$G$70</f>
        <v>0</v>
      </c>
      <c r="O80" s="590" t="n">
        <f aca="false">AE80*$G$70</f>
        <v>0</v>
      </c>
      <c r="P80" s="590" t="n">
        <f aca="false">AF80*$G$70</f>
        <v>0</v>
      </c>
      <c r="Q80" s="590" t="n">
        <f aca="false">AG80*$G$70</f>
        <v>0</v>
      </c>
      <c r="R80" s="590" t="n">
        <f aca="false">AH80*$G$70</f>
        <v>0</v>
      </c>
      <c r="S80" s="590" t="n">
        <f aca="false">AI80*$G$70</f>
        <v>0</v>
      </c>
      <c r="T80" s="590" t="n">
        <f aca="false">AJ80*$G$70</f>
        <v>0</v>
      </c>
      <c r="U80" s="590" t="n">
        <f aca="false">AK80*$G$70</f>
        <v>0</v>
      </c>
      <c r="V80" s="590" t="n">
        <f aca="false">AL80*$G$70</f>
        <v>0</v>
      </c>
      <c r="W80" s="590" t="n">
        <f aca="false">AM80*$G$70</f>
        <v>0</v>
      </c>
      <c r="X80" s="590" t="n">
        <f aca="false">AN80*$G$70</f>
        <v>0</v>
      </c>
      <c r="Y80" s="564"/>
      <c r="Z80" s="566"/>
      <c r="AA80" s="566"/>
      <c r="AB80" s="566"/>
      <c r="AC80" s="566"/>
      <c r="AD80" s="566"/>
      <c r="AE80" s="566"/>
      <c r="AF80" s="566"/>
      <c r="AG80" s="566"/>
      <c r="AH80" s="566"/>
      <c r="AI80" s="566"/>
      <c r="AJ80" s="566"/>
      <c r="AK80" s="566"/>
      <c r="AL80" s="566"/>
      <c r="AM80" s="566"/>
      <c r="AN80" s="566"/>
      <c r="AO80" s="591" t="str">
        <f aca="false">IF(SUM(Y80:AN80)&gt;0,SUM(Y80:AN80),"")</f>
        <v/>
      </c>
      <c r="AP80" s="591" t="str">
        <f aca="false">IF(AO80&lt;&gt;"",F80+AO80,"")</f>
        <v/>
      </c>
    </row>
    <row r="81" customFormat="false" ht="15.75" hidden="false" customHeight="false" outlineLevel="0" collapsed="false">
      <c r="A81" s="587" t="s">
        <v>109</v>
      </c>
      <c r="B81" s="587"/>
      <c r="C81" s="587"/>
      <c r="D81" s="587"/>
      <c r="E81" s="587"/>
      <c r="F81" s="588" t="str">
        <f aca="false">IF('Global Stock listing'!I93&gt;0,'Global Stock listing'!I93,"")</f>
        <v/>
      </c>
      <c r="G81" s="589" t="n">
        <f aca="false">IF('Global Stock listing'!AB93&gt;0,'Global Stock listing'!AB93,"")</f>
        <v>50000000</v>
      </c>
      <c r="H81" s="589"/>
      <c r="I81" s="590" t="n">
        <f aca="false">Y81*$G$70</f>
        <v>0</v>
      </c>
      <c r="J81" s="590" t="n">
        <f aca="false">Z81*$G$70</f>
        <v>0</v>
      </c>
      <c r="K81" s="590" t="n">
        <f aca="false">AA81*$G$70</f>
        <v>0</v>
      </c>
      <c r="L81" s="590" t="n">
        <f aca="false">AB81*$G$70</f>
        <v>0</v>
      </c>
      <c r="M81" s="590" t="n">
        <f aca="false">AC81*$G$70</f>
        <v>0</v>
      </c>
      <c r="N81" s="590" t="n">
        <f aca="false">AD81*$G$70</f>
        <v>0</v>
      </c>
      <c r="O81" s="590" t="n">
        <f aca="false">AE81*$G$70</f>
        <v>0</v>
      </c>
      <c r="P81" s="590" t="n">
        <f aca="false">AF81*$G$70</f>
        <v>0</v>
      </c>
      <c r="Q81" s="590" t="n">
        <f aca="false">AG81*$G$70</f>
        <v>0</v>
      </c>
      <c r="R81" s="590" t="n">
        <f aca="false">AH81*$G$70</f>
        <v>0</v>
      </c>
      <c r="S81" s="590" t="n">
        <f aca="false">AI81*$G$70</f>
        <v>0</v>
      </c>
      <c r="T81" s="590" t="n">
        <f aca="false">AJ81*$G$70</f>
        <v>0</v>
      </c>
      <c r="U81" s="590" t="n">
        <f aca="false">AK81*$G$70</f>
        <v>0</v>
      </c>
      <c r="V81" s="590" t="n">
        <f aca="false">AL81*$G$70</f>
        <v>0</v>
      </c>
      <c r="W81" s="590" t="n">
        <f aca="false">AM81*$G$70</f>
        <v>0</v>
      </c>
      <c r="X81" s="590" t="n">
        <f aca="false">AN81*$G$70</f>
        <v>0</v>
      </c>
      <c r="Y81" s="564"/>
      <c r="Z81" s="566"/>
      <c r="AA81" s="566"/>
      <c r="AB81" s="566"/>
      <c r="AC81" s="566"/>
      <c r="AD81" s="566"/>
      <c r="AE81" s="566"/>
      <c r="AF81" s="566"/>
      <c r="AG81" s="566"/>
      <c r="AH81" s="566"/>
      <c r="AI81" s="566"/>
      <c r="AJ81" s="566"/>
      <c r="AK81" s="566"/>
      <c r="AL81" s="566"/>
      <c r="AM81" s="566"/>
      <c r="AN81" s="566"/>
      <c r="AO81" s="591" t="str">
        <f aca="false">IF(SUM(Y81:AN81)&gt;0,SUM(Y81:AN81),"")</f>
        <v/>
      </c>
      <c r="AP81" s="591" t="str">
        <f aca="false">IF(AO81&lt;&gt;"",F81+AO81,"")</f>
        <v/>
      </c>
    </row>
    <row r="82" customFormat="false" ht="15.75" hidden="false" customHeight="false" outlineLevel="0" collapsed="false">
      <c r="A82" s="587" t="s">
        <v>110</v>
      </c>
      <c r="B82" s="587"/>
      <c r="C82" s="587"/>
      <c r="D82" s="587"/>
      <c r="E82" s="587"/>
      <c r="F82" s="588" t="str">
        <f aca="false">IF('Global Stock listing'!I94&gt;0,'Global Stock listing'!I94,"")</f>
        <v/>
      </c>
      <c r="G82" s="589" t="str">
        <f aca="false">IF('Global Stock listing'!AB94&gt;0,'Global Stock listing'!AB94,"")</f>
        <v/>
      </c>
      <c r="H82" s="589"/>
      <c r="I82" s="590" t="n">
        <f aca="false">Y82*$G$70</f>
        <v>0</v>
      </c>
      <c r="J82" s="590" t="n">
        <f aca="false">Z82*$G$70</f>
        <v>0</v>
      </c>
      <c r="K82" s="590" t="n">
        <f aca="false">AA82*$G$70</f>
        <v>0</v>
      </c>
      <c r="L82" s="590" t="n">
        <f aca="false">AB82*$G$70</f>
        <v>0</v>
      </c>
      <c r="M82" s="590" t="n">
        <f aca="false">AC82*$G$70</f>
        <v>0</v>
      </c>
      <c r="N82" s="590" t="n">
        <f aca="false">AD82*$G$70</f>
        <v>0</v>
      </c>
      <c r="O82" s="590" t="n">
        <f aca="false">AE82*$G$70</f>
        <v>0</v>
      </c>
      <c r="P82" s="590" t="n">
        <f aca="false">AF82*$G$70</f>
        <v>0</v>
      </c>
      <c r="Q82" s="590" t="n">
        <f aca="false">AG82*$G$70</f>
        <v>0</v>
      </c>
      <c r="R82" s="590" t="n">
        <f aca="false">AH82*$G$70</f>
        <v>0</v>
      </c>
      <c r="S82" s="590" t="n">
        <f aca="false">AI82*$G$70</f>
        <v>0</v>
      </c>
      <c r="T82" s="590" t="n">
        <f aca="false">AJ82*$G$70</f>
        <v>0</v>
      </c>
      <c r="U82" s="590" t="n">
        <f aca="false">AK82*$G$70</f>
        <v>0</v>
      </c>
      <c r="V82" s="590" t="n">
        <f aca="false">AL82*$G$70</f>
        <v>0</v>
      </c>
      <c r="W82" s="590" t="n">
        <f aca="false">AM82*$G$70</f>
        <v>0</v>
      </c>
      <c r="X82" s="590" t="n">
        <f aca="false">AN82*$G$70</f>
        <v>0</v>
      </c>
      <c r="Y82" s="564"/>
      <c r="Z82" s="566"/>
      <c r="AA82" s="566"/>
      <c r="AB82" s="566"/>
      <c r="AC82" s="566"/>
      <c r="AD82" s="566"/>
      <c r="AE82" s="566"/>
      <c r="AF82" s="566"/>
      <c r="AG82" s="566"/>
      <c r="AH82" s="566"/>
      <c r="AI82" s="566"/>
      <c r="AJ82" s="566"/>
      <c r="AK82" s="566"/>
      <c r="AL82" s="566"/>
      <c r="AM82" s="566"/>
      <c r="AN82" s="566"/>
      <c r="AO82" s="591" t="str">
        <f aca="false">IF(SUM(Y82:AN82)&gt;0,SUM(Y82:AN82),"")</f>
        <v/>
      </c>
      <c r="AP82" s="591" t="str">
        <f aca="false">IF(AO82&lt;&gt;"",F82+AO82,"")</f>
        <v/>
      </c>
    </row>
    <row r="83" customFormat="false" ht="15.75" hidden="false" customHeight="false" outlineLevel="0" collapsed="false">
      <c r="A83" s="587" t="s">
        <v>111</v>
      </c>
      <c r="B83" s="587"/>
      <c r="C83" s="587"/>
      <c r="D83" s="587"/>
      <c r="E83" s="587"/>
      <c r="F83" s="588" t="str">
        <f aca="false">IF('Global Stock listing'!I95&gt;0,'Global Stock listing'!I95,"")</f>
        <v/>
      </c>
      <c r="G83" s="589" t="n">
        <f aca="false">IF('Global Stock listing'!AB95&gt;0,'Global Stock listing'!AB95,"")</f>
        <v>50000000</v>
      </c>
      <c r="H83" s="589"/>
      <c r="I83" s="590" t="n">
        <f aca="false">Y83*$G$70</f>
        <v>0</v>
      </c>
      <c r="J83" s="590" t="n">
        <f aca="false">Z83*$G$70</f>
        <v>0</v>
      </c>
      <c r="K83" s="590" t="n">
        <f aca="false">AA83*$G$70</f>
        <v>0</v>
      </c>
      <c r="L83" s="590" t="n">
        <f aca="false">AB83*$G$70</f>
        <v>0</v>
      </c>
      <c r="M83" s="590" t="n">
        <f aca="false">AC83*$G$70</f>
        <v>0</v>
      </c>
      <c r="N83" s="590" t="n">
        <f aca="false">AD83*$G$70</f>
        <v>0</v>
      </c>
      <c r="O83" s="590" t="n">
        <f aca="false">AE83*$G$70</f>
        <v>0</v>
      </c>
      <c r="P83" s="590" t="n">
        <f aca="false">AF83*$G$70</f>
        <v>0</v>
      </c>
      <c r="Q83" s="590" t="n">
        <f aca="false">AG83*$G$70</f>
        <v>0</v>
      </c>
      <c r="R83" s="590" t="n">
        <f aca="false">AH83*$G$70</f>
        <v>0</v>
      </c>
      <c r="S83" s="590" t="n">
        <f aca="false">AI83*$G$70</f>
        <v>0</v>
      </c>
      <c r="T83" s="590" t="n">
        <f aca="false">AJ83*$G$70</f>
        <v>0</v>
      </c>
      <c r="U83" s="590" t="n">
        <f aca="false">AK83*$G$70</f>
        <v>0</v>
      </c>
      <c r="V83" s="590" t="n">
        <f aca="false">AL83*$G$70</f>
        <v>0</v>
      </c>
      <c r="W83" s="590" t="n">
        <f aca="false">AM83*$G$70</f>
        <v>0</v>
      </c>
      <c r="X83" s="590" t="n">
        <f aca="false">AN83*$G$70</f>
        <v>0</v>
      </c>
      <c r="Y83" s="564"/>
      <c r="Z83" s="566"/>
      <c r="AA83" s="566"/>
      <c r="AB83" s="566"/>
      <c r="AC83" s="566"/>
      <c r="AD83" s="566"/>
      <c r="AE83" s="566"/>
      <c r="AF83" s="566"/>
      <c r="AG83" s="566"/>
      <c r="AH83" s="566"/>
      <c r="AI83" s="566"/>
      <c r="AJ83" s="566"/>
      <c r="AK83" s="566"/>
      <c r="AL83" s="566"/>
      <c r="AM83" s="566"/>
      <c r="AN83" s="566"/>
      <c r="AO83" s="591" t="str">
        <f aca="false">IF(SUM(Y83:AN83)&gt;0,SUM(Y83:AN83),"")</f>
        <v/>
      </c>
      <c r="AP83" s="591" t="str">
        <f aca="false">IF(AO83&lt;&gt;"",F83+AO83,"")</f>
        <v/>
      </c>
    </row>
    <row r="84" customFormat="false" ht="15.75" hidden="false" customHeight="false" outlineLevel="0" collapsed="false">
      <c r="A84" s="587" t="s">
        <v>112</v>
      </c>
      <c r="B84" s="587"/>
      <c r="C84" s="587"/>
      <c r="D84" s="587"/>
      <c r="E84" s="587"/>
      <c r="F84" s="588" t="str">
        <f aca="false">IF('Global Stock listing'!I96&gt;0,'Global Stock listing'!I96,"")</f>
        <v/>
      </c>
      <c r="G84" s="589" t="n">
        <f aca="false">IF('Global Stock listing'!AB96&gt;0,'Global Stock listing'!AB96,"")</f>
        <v>5000</v>
      </c>
      <c r="H84" s="589"/>
      <c r="I84" s="590" t="n">
        <f aca="false">Y84*$G$70</f>
        <v>0</v>
      </c>
      <c r="J84" s="590" t="n">
        <f aca="false">Z84*$G$70</f>
        <v>0</v>
      </c>
      <c r="K84" s="590" t="n">
        <f aca="false">AA84*$G$70</f>
        <v>0</v>
      </c>
      <c r="L84" s="590" t="n">
        <f aca="false">AB84*$G$70</f>
        <v>0</v>
      </c>
      <c r="M84" s="590" t="n">
        <f aca="false">AC84*$G$70</f>
        <v>0</v>
      </c>
      <c r="N84" s="590" t="n">
        <f aca="false">AD84*$G$70</f>
        <v>0</v>
      </c>
      <c r="O84" s="590" t="n">
        <f aca="false">AE84*$G$70</f>
        <v>0</v>
      </c>
      <c r="P84" s="590" t="n">
        <f aca="false">AF84*$G$70</f>
        <v>0</v>
      </c>
      <c r="Q84" s="590" t="n">
        <f aca="false">AG84*$G$70</f>
        <v>0</v>
      </c>
      <c r="R84" s="590" t="n">
        <f aca="false">AH84*$G$70</f>
        <v>0</v>
      </c>
      <c r="S84" s="590" t="n">
        <f aca="false">AI84*$G$70</f>
        <v>0</v>
      </c>
      <c r="T84" s="590" t="n">
        <f aca="false">AJ84*$G$70</f>
        <v>0</v>
      </c>
      <c r="U84" s="590" t="n">
        <f aca="false">AK84*$G$70</f>
        <v>0</v>
      </c>
      <c r="V84" s="590" t="n">
        <f aca="false">AL84*$G$70</f>
        <v>0</v>
      </c>
      <c r="W84" s="590" t="n">
        <f aca="false">AM84*$G$70</f>
        <v>0</v>
      </c>
      <c r="X84" s="590" t="n">
        <f aca="false">AN84*$G$70</f>
        <v>0</v>
      </c>
      <c r="Y84" s="564"/>
      <c r="Z84" s="566"/>
      <c r="AA84" s="566"/>
      <c r="AB84" s="566"/>
      <c r="AC84" s="566"/>
      <c r="AD84" s="566"/>
      <c r="AE84" s="566"/>
      <c r="AF84" s="566"/>
      <c r="AG84" s="566"/>
      <c r="AH84" s="566"/>
      <c r="AI84" s="566"/>
      <c r="AJ84" s="566"/>
      <c r="AK84" s="566"/>
      <c r="AL84" s="566"/>
      <c r="AM84" s="566"/>
      <c r="AN84" s="566"/>
      <c r="AO84" s="591" t="str">
        <f aca="false">IF(SUM(Y84:AN84)&gt;0,SUM(Y84:AN84),"")</f>
        <v/>
      </c>
      <c r="AP84" s="591" t="str">
        <f aca="false">IF(AO84&lt;&gt;"",F84+AO84,"")</f>
        <v/>
      </c>
    </row>
    <row r="85" customFormat="false" ht="15.75" hidden="false" customHeight="false" outlineLevel="0" collapsed="false">
      <c r="A85" s="587" t="s">
        <v>113</v>
      </c>
      <c r="B85" s="587"/>
      <c r="C85" s="587"/>
      <c r="D85" s="587"/>
      <c r="E85" s="587"/>
      <c r="F85" s="588" t="str">
        <f aca="false">IF('Global Stock listing'!I97&gt;0,'Global Stock listing'!I97,"")</f>
        <v/>
      </c>
      <c r="G85" s="589" t="n">
        <f aca="false">IF('Global Stock listing'!AB97&gt;0,'Global Stock listing'!AB97,"")</f>
        <v>4000000</v>
      </c>
      <c r="H85" s="589"/>
      <c r="I85" s="590" t="n">
        <f aca="false">Y85*$G$70</f>
        <v>0</v>
      </c>
      <c r="J85" s="590" t="n">
        <f aca="false">Z85*$G$70</f>
        <v>0</v>
      </c>
      <c r="K85" s="590" t="n">
        <f aca="false">AA85*$G$70</f>
        <v>0</v>
      </c>
      <c r="L85" s="590" t="n">
        <f aca="false">AB85*$G$70</f>
        <v>0</v>
      </c>
      <c r="M85" s="590" t="n">
        <f aca="false">AC85*$G$70</f>
        <v>0</v>
      </c>
      <c r="N85" s="590" t="n">
        <f aca="false">AD85*$G$70</f>
        <v>0</v>
      </c>
      <c r="O85" s="590" t="n">
        <f aca="false">AE85*$G$70</f>
        <v>0</v>
      </c>
      <c r="P85" s="590" t="n">
        <f aca="false">AF85*$G$70</f>
        <v>0</v>
      </c>
      <c r="Q85" s="590" t="n">
        <f aca="false">AG85*$G$70</f>
        <v>0</v>
      </c>
      <c r="R85" s="590" t="n">
        <f aca="false">AH85*$G$70</f>
        <v>0</v>
      </c>
      <c r="S85" s="590" t="n">
        <f aca="false">AI85*$G$70</f>
        <v>0</v>
      </c>
      <c r="T85" s="590" t="n">
        <f aca="false">AJ85*$G$70</f>
        <v>0</v>
      </c>
      <c r="U85" s="590" t="n">
        <f aca="false">AK85*$G$70</f>
        <v>0</v>
      </c>
      <c r="V85" s="590" t="n">
        <f aca="false">AL85*$G$70</f>
        <v>0</v>
      </c>
      <c r="W85" s="590" t="n">
        <f aca="false">AM85*$G$70</f>
        <v>0</v>
      </c>
      <c r="X85" s="590" t="n">
        <f aca="false">AN85*$G$70</f>
        <v>0</v>
      </c>
      <c r="Y85" s="564"/>
      <c r="Z85" s="566"/>
      <c r="AA85" s="566"/>
      <c r="AB85" s="566"/>
      <c r="AC85" s="566"/>
      <c r="AD85" s="566"/>
      <c r="AE85" s="566"/>
      <c r="AF85" s="566"/>
      <c r="AG85" s="566"/>
      <c r="AH85" s="566"/>
      <c r="AI85" s="566"/>
      <c r="AJ85" s="566"/>
      <c r="AK85" s="566"/>
      <c r="AL85" s="566"/>
      <c r="AM85" s="566"/>
      <c r="AN85" s="566"/>
      <c r="AO85" s="591" t="str">
        <f aca="false">IF(SUM(Y85:AN85)&gt;0,SUM(Y85:AN85),"")</f>
        <v/>
      </c>
      <c r="AP85" s="591" t="str">
        <f aca="false">IF(AO85&lt;&gt;"",F85+AO85,"")</f>
        <v/>
      </c>
    </row>
    <row r="86" customFormat="false" ht="15.75" hidden="false" customHeight="false" outlineLevel="0" collapsed="false">
      <c r="A86" s="587" t="s">
        <v>114</v>
      </c>
      <c r="B86" s="587"/>
      <c r="C86" s="587"/>
      <c r="D86" s="587"/>
      <c r="E86" s="587"/>
      <c r="F86" s="588" t="str">
        <f aca="false">IF('Global Stock listing'!I98&gt;0,'Global Stock listing'!I98,"")</f>
        <v/>
      </c>
      <c r="G86" s="589" t="n">
        <f aca="false">IF('Global Stock listing'!AB98&gt;0,'Global Stock listing'!AB98,"")</f>
        <v>20000</v>
      </c>
      <c r="H86" s="589"/>
      <c r="I86" s="590" t="n">
        <f aca="false">Y86*$G$70</f>
        <v>0</v>
      </c>
      <c r="J86" s="590" t="n">
        <f aca="false">Z86*$G$70</f>
        <v>0</v>
      </c>
      <c r="K86" s="590" t="n">
        <f aca="false">AA86*$G$70</f>
        <v>0</v>
      </c>
      <c r="L86" s="590" t="n">
        <f aca="false">AB86*$G$70</f>
        <v>0</v>
      </c>
      <c r="M86" s="590" t="n">
        <f aca="false">AC86*$G$70</f>
        <v>0</v>
      </c>
      <c r="N86" s="590" t="n">
        <f aca="false">AD86*$G$70</f>
        <v>0</v>
      </c>
      <c r="O86" s="590" t="n">
        <f aca="false">AE86*$G$70</f>
        <v>0</v>
      </c>
      <c r="P86" s="590" t="n">
        <f aca="false">AF86*$G$70</f>
        <v>0</v>
      </c>
      <c r="Q86" s="590" t="n">
        <f aca="false">AG86*$G$70</f>
        <v>0</v>
      </c>
      <c r="R86" s="590" t="n">
        <f aca="false">AH86*$G$70</f>
        <v>0</v>
      </c>
      <c r="S86" s="590" t="n">
        <f aca="false">AI86*$G$70</f>
        <v>0</v>
      </c>
      <c r="T86" s="590" t="n">
        <f aca="false">AJ86*$G$70</f>
        <v>0</v>
      </c>
      <c r="U86" s="590" t="n">
        <f aca="false">AK86*$G$70</f>
        <v>0</v>
      </c>
      <c r="V86" s="590" t="n">
        <f aca="false">AL86*$G$70</f>
        <v>0</v>
      </c>
      <c r="W86" s="590" t="n">
        <f aca="false">AM86*$G$70</f>
        <v>0</v>
      </c>
      <c r="X86" s="590" t="n">
        <f aca="false">AN86*$G$70</f>
        <v>0</v>
      </c>
      <c r="Y86" s="564"/>
      <c r="Z86" s="566"/>
      <c r="AA86" s="566"/>
      <c r="AB86" s="566"/>
      <c r="AC86" s="566"/>
      <c r="AD86" s="566"/>
      <c r="AE86" s="566"/>
      <c r="AF86" s="566"/>
      <c r="AG86" s="566"/>
      <c r="AH86" s="566"/>
      <c r="AI86" s="566"/>
      <c r="AJ86" s="566"/>
      <c r="AK86" s="566"/>
      <c r="AL86" s="566"/>
      <c r="AM86" s="566"/>
      <c r="AN86" s="566"/>
      <c r="AO86" s="591" t="str">
        <f aca="false">IF(SUM(Y86:AN86)&gt;0,SUM(Y86:AN86),"")</f>
        <v/>
      </c>
      <c r="AP86" s="591" t="str">
        <f aca="false">IF(AO86&lt;&gt;"",F86+AO86,"")</f>
        <v/>
      </c>
    </row>
    <row r="87" customFormat="false" ht="15.75" hidden="false" customHeight="false" outlineLevel="0" collapsed="false">
      <c r="A87" s="587" t="str">
        <f aca="false">'Additional items'!$B13</f>
        <v>Hive Nanite Replicator</v>
      </c>
      <c r="B87" s="587"/>
      <c r="C87" s="587"/>
      <c r="D87" s="587"/>
      <c r="E87" s="587"/>
      <c r="F87" s="588" t="str">
        <f aca="false">IF('Global Stock listing'!I99&gt;0,'Global Stock listing'!I99,"")</f>
        <v/>
      </c>
      <c r="G87" s="589" t="str">
        <f aca="false">IF('Global Stock listing'!AB99&gt;0,'Global Stock listing'!AB99,"")</f>
        <v/>
      </c>
      <c r="H87" s="589"/>
      <c r="I87" s="590" t="n">
        <f aca="false">Y87*$G$70</f>
        <v>0</v>
      </c>
      <c r="J87" s="590" t="n">
        <f aca="false">Z87*$G$70</f>
        <v>0</v>
      </c>
      <c r="K87" s="590" t="n">
        <f aca="false">AA87*$G$70</f>
        <v>0</v>
      </c>
      <c r="L87" s="590" t="n">
        <f aca="false">AB87*$G$70</f>
        <v>0</v>
      </c>
      <c r="M87" s="590" t="n">
        <f aca="false">AC87*$G$70</f>
        <v>0</v>
      </c>
      <c r="N87" s="590" t="n">
        <f aca="false">AD87*$G$70</f>
        <v>0</v>
      </c>
      <c r="O87" s="590" t="n">
        <f aca="false">AE87*$G$70</f>
        <v>0</v>
      </c>
      <c r="P87" s="590" t="n">
        <f aca="false">AF87*$G$70</f>
        <v>0</v>
      </c>
      <c r="Q87" s="590" t="n">
        <f aca="false">AG87*$G$70</f>
        <v>0</v>
      </c>
      <c r="R87" s="590" t="n">
        <f aca="false">AH87*$G$70</f>
        <v>0</v>
      </c>
      <c r="S87" s="590" t="n">
        <f aca="false">AI87*$G$70</f>
        <v>0</v>
      </c>
      <c r="T87" s="590" t="n">
        <f aca="false">AJ87*$G$70</f>
        <v>0</v>
      </c>
      <c r="U87" s="590" t="n">
        <f aca="false">AK87*$G$70</f>
        <v>0</v>
      </c>
      <c r="V87" s="590" t="n">
        <f aca="false">AL87*$G$70</f>
        <v>0</v>
      </c>
      <c r="W87" s="590" t="n">
        <f aca="false">AM87*$G$70</f>
        <v>0</v>
      </c>
      <c r="X87" s="590" t="n">
        <f aca="false">AN87*$G$70</f>
        <v>0</v>
      </c>
      <c r="Y87" s="564"/>
      <c r="Z87" s="566"/>
      <c r="AA87" s="566"/>
      <c r="AB87" s="566"/>
      <c r="AC87" s="566"/>
      <c r="AD87" s="566"/>
      <c r="AE87" s="566"/>
      <c r="AF87" s="566"/>
      <c r="AG87" s="566"/>
      <c r="AH87" s="566"/>
      <c r="AI87" s="566"/>
      <c r="AJ87" s="566"/>
      <c r="AK87" s="566"/>
      <c r="AL87" s="566"/>
      <c r="AM87" s="566"/>
      <c r="AN87" s="566"/>
      <c r="AO87" s="591" t="str">
        <f aca="false">IF(SUM(Y87:AN87)&gt;0,SUM(Y87:AN87),"")</f>
        <v/>
      </c>
      <c r="AP87" s="591" t="str">
        <f aca="false">IF(AO87&lt;&gt;"",F87+AO87,"")</f>
        <v/>
      </c>
    </row>
    <row r="88" customFormat="false" ht="15.75" hidden="false" customHeight="false" outlineLevel="0" collapsed="false">
      <c r="A88" s="587" t="str">
        <f aca="false">'Additional items'!$B14</f>
        <v>Orun Processor core</v>
      </c>
      <c r="B88" s="587"/>
      <c r="C88" s="587"/>
      <c r="D88" s="587"/>
      <c r="E88" s="587"/>
      <c r="F88" s="588" t="str">
        <f aca="false">IF('Global Stock listing'!I100&gt;0,'Global Stock listing'!I100,"")</f>
        <v/>
      </c>
      <c r="G88" s="589" t="str">
        <f aca="false">IF('Global Stock listing'!AB100&gt;0,'Global Stock listing'!AB100,"")</f>
        <v/>
      </c>
      <c r="H88" s="589"/>
      <c r="I88" s="590" t="n">
        <f aca="false">Y88*$G$70</f>
        <v>0</v>
      </c>
      <c r="J88" s="590" t="n">
        <f aca="false">Z88*$G$70</f>
        <v>0</v>
      </c>
      <c r="K88" s="590" t="n">
        <f aca="false">AA88*$G$70</f>
        <v>0</v>
      </c>
      <c r="L88" s="590" t="n">
        <f aca="false">AB88*$G$70</f>
        <v>0</v>
      </c>
      <c r="M88" s="590" t="n">
        <f aca="false">AC88*$G$70</f>
        <v>0</v>
      </c>
      <c r="N88" s="590" t="n">
        <f aca="false">AD88*$G$70</f>
        <v>0</v>
      </c>
      <c r="O88" s="590" t="n">
        <f aca="false">AE88*$G$70</f>
        <v>0</v>
      </c>
      <c r="P88" s="590" t="n">
        <f aca="false">AF88*$G$70</f>
        <v>0</v>
      </c>
      <c r="Q88" s="590" t="n">
        <f aca="false">AG88*$G$70</f>
        <v>0</v>
      </c>
      <c r="R88" s="590" t="n">
        <f aca="false">AH88*$G$70</f>
        <v>0</v>
      </c>
      <c r="S88" s="590" t="n">
        <f aca="false">AI88*$G$70</f>
        <v>0</v>
      </c>
      <c r="T88" s="590" t="n">
        <f aca="false">AJ88*$G$70</f>
        <v>0</v>
      </c>
      <c r="U88" s="590" t="n">
        <f aca="false">AK88*$G$70</f>
        <v>0</v>
      </c>
      <c r="V88" s="590" t="n">
        <f aca="false">AL88*$G$70</f>
        <v>0</v>
      </c>
      <c r="W88" s="590" t="n">
        <f aca="false">AM88*$G$70</f>
        <v>0</v>
      </c>
      <c r="X88" s="590" t="n">
        <f aca="false">AN88*$G$70</f>
        <v>0</v>
      </c>
      <c r="Y88" s="564"/>
      <c r="Z88" s="566"/>
      <c r="AA88" s="566"/>
      <c r="AB88" s="566"/>
      <c r="AC88" s="566"/>
      <c r="AD88" s="566"/>
      <c r="AE88" s="566"/>
      <c r="AF88" s="566"/>
      <c r="AG88" s="566"/>
      <c r="AH88" s="566"/>
      <c r="AI88" s="566"/>
      <c r="AJ88" s="566"/>
      <c r="AK88" s="566"/>
      <c r="AL88" s="566"/>
      <c r="AM88" s="566"/>
      <c r="AN88" s="566"/>
      <c r="AO88" s="591" t="str">
        <f aca="false">IF(SUM(Y88:AN88)&gt;0,SUM(Y88:AN88),"")</f>
        <v/>
      </c>
      <c r="AP88" s="591" t="str">
        <f aca="false">IF(AO88&lt;&gt;"",F88+AO88,"")</f>
        <v/>
      </c>
    </row>
    <row r="89" customFormat="false" ht="15.75" hidden="false" customHeight="false" outlineLevel="0" collapsed="false">
      <c r="A89" s="587" t="str">
        <f aca="false">IF('Additional items'!$B15&gt;0,'Additional items'!$B15,"")</f>
        <v/>
      </c>
      <c r="B89" s="587"/>
      <c r="C89" s="587"/>
      <c r="D89" s="587"/>
      <c r="E89" s="587"/>
      <c r="F89" s="588" t="str">
        <f aca="false">IF('Global Stock listing'!I101&gt;0,'Global Stock listing'!I101,"")</f>
        <v/>
      </c>
      <c r="G89" s="589" t="str">
        <f aca="false">IF('Global Stock listing'!AB101&gt;0,'Global Stock listing'!AB101,"")</f>
        <v/>
      </c>
      <c r="H89" s="589"/>
      <c r="I89" s="590" t="n">
        <f aca="false">Y89*$G$70</f>
        <v>0</v>
      </c>
      <c r="J89" s="590" t="n">
        <f aca="false">Z89*$G$70</f>
        <v>0</v>
      </c>
      <c r="K89" s="590" t="n">
        <f aca="false">AA89*$G$70</f>
        <v>0</v>
      </c>
      <c r="L89" s="590" t="n">
        <f aca="false">AB89*$G$70</f>
        <v>0</v>
      </c>
      <c r="M89" s="590" t="n">
        <f aca="false">AC89*$G$70</f>
        <v>0</v>
      </c>
      <c r="N89" s="590" t="n">
        <f aca="false">AD89*$G$70</f>
        <v>0</v>
      </c>
      <c r="O89" s="590" t="n">
        <f aca="false">AE89*$G$70</f>
        <v>0</v>
      </c>
      <c r="P89" s="590" t="n">
        <f aca="false">AF89*$G$70</f>
        <v>0</v>
      </c>
      <c r="Q89" s="590" t="n">
        <f aca="false">AG89*$G$70</f>
        <v>0</v>
      </c>
      <c r="R89" s="590" t="n">
        <f aca="false">AH89*$G$70</f>
        <v>0</v>
      </c>
      <c r="S89" s="590" t="n">
        <f aca="false">AI89*$G$70</f>
        <v>0</v>
      </c>
      <c r="T89" s="590" t="n">
        <f aca="false">AJ89*$G$70</f>
        <v>0</v>
      </c>
      <c r="U89" s="590" t="n">
        <f aca="false">AK89*$G$70</f>
        <v>0</v>
      </c>
      <c r="V89" s="590" t="n">
        <f aca="false">AL89*$G$70</f>
        <v>0</v>
      </c>
      <c r="W89" s="590" t="n">
        <f aca="false">AM89*$G$70</f>
        <v>0</v>
      </c>
      <c r="X89" s="590" t="n">
        <f aca="false">AN89*$G$70</f>
        <v>0</v>
      </c>
      <c r="Y89" s="564"/>
      <c r="Z89" s="566"/>
      <c r="AA89" s="566"/>
      <c r="AB89" s="566"/>
      <c r="AC89" s="566"/>
      <c r="AD89" s="566"/>
      <c r="AE89" s="566"/>
      <c r="AF89" s="566"/>
      <c r="AG89" s="566"/>
      <c r="AH89" s="566"/>
      <c r="AI89" s="566"/>
      <c r="AJ89" s="566"/>
      <c r="AK89" s="566"/>
      <c r="AL89" s="566"/>
      <c r="AM89" s="566"/>
      <c r="AN89" s="566"/>
      <c r="AO89" s="591" t="str">
        <f aca="false">IF(SUM(Y89:AN89)&gt;0,SUM(Y89:AN89),"")</f>
        <v/>
      </c>
      <c r="AP89" s="591" t="str">
        <f aca="false">IF(AO89&lt;&gt;"",F89+AO89,"")</f>
        <v/>
      </c>
    </row>
    <row r="90" customFormat="false" ht="15.75" hidden="false" customHeight="false" outlineLevel="0" collapsed="false">
      <c r="A90" s="587" t="str">
        <f aca="false">IF('Additional items'!$B16&gt;0,'Additional items'!$B16,"")</f>
        <v/>
      </c>
      <c r="B90" s="587"/>
      <c r="C90" s="587"/>
      <c r="D90" s="587"/>
      <c r="E90" s="587"/>
      <c r="F90" s="588" t="str">
        <f aca="false">IF('Global Stock listing'!I102&gt;0,'Global Stock listing'!I102,"")</f>
        <v/>
      </c>
      <c r="G90" s="589" t="str">
        <f aca="false">IF('Global Stock listing'!AB102&gt;0,'Global Stock listing'!AB102,"")</f>
        <v/>
      </c>
      <c r="H90" s="589"/>
      <c r="I90" s="590" t="n">
        <f aca="false">Y90*$G$70</f>
        <v>0</v>
      </c>
      <c r="J90" s="590" t="n">
        <f aca="false">Z90*$G$70</f>
        <v>0</v>
      </c>
      <c r="K90" s="590" t="n">
        <f aca="false">AA90*$G$70</f>
        <v>0</v>
      </c>
      <c r="L90" s="590" t="n">
        <f aca="false">AB90*$G$70</f>
        <v>0</v>
      </c>
      <c r="M90" s="590" t="n">
        <f aca="false">AC90*$G$70</f>
        <v>0</v>
      </c>
      <c r="N90" s="590" t="n">
        <f aca="false">AD90*$G$70</f>
        <v>0</v>
      </c>
      <c r="O90" s="590" t="n">
        <f aca="false">AE90*$G$70</f>
        <v>0</v>
      </c>
      <c r="P90" s="590" t="n">
        <f aca="false">AF90*$G$70</f>
        <v>0</v>
      </c>
      <c r="Q90" s="590" t="n">
        <f aca="false">AG90*$G$70</f>
        <v>0</v>
      </c>
      <c r="R90" s="590" t="n">
        <f aca="false">AH90*$G$70</f>
        <v>0</v>
      </c>
      <c r="S90" s="590" t="n">
        <f aca="false">AI90*$G$70</f>
        <v>0</v>
      </c>
      <c r="T90" s="590" t="n">
        <f aca="false">AJ90*$G$70</f>
        <v>0</v>
      </c>
      <c r="U90" s="590" t="n">
        <f aca="false">AK90*$G$70</f>
        <v>0</v>
      </c>
      <c r="V90" s="590" t="n">
        <f aca="false">AL90*$G$70</f>
        <v>0</v>
      </c>
      <c r="W90" s="590" t="n">
        <f aca="false">AM90*$G$70</f>
        <v>0</v>
      </c>
      <c r="X90" s="590" t="n">
        <f aca="false">AN90*$G$70</f>
        <v>0</v>
      </c>
      <c r="Y90" s="564"/>
      <c r="Z90" s="566"/>
      <c r="AA90" s="566"/>
      <c r="AB90" s="566"/>
      <c r="AC90" s="566"/>
      <c r="AD90" s="566"/>
      <c r="AE90" s="566"/>
      <c r="AF90" s="566"/>
      <c r="AG90" s="566"/>
      <c r="AH90" s="566"/>
      <c r="AI90" s="566"/>
      <c r="AJ90" s="566"/>
      <c r="AK90" s="566"/>
      <c r="AL90" s="566"/>
      <c r="AM90" s="566"/>
      <c r="AN90" s="566"/>
      <c r="AO90" s="591" t="str">
        <f aca="false">IF(SUM(Y90:AN90)&gt;0,SUM(Y90:AN90),"")</f>
        <v/>
      </c>
      <c r="AP90" s="591" t="str">
        <f aca="false">IF(AO90&lt;&gt;"",F90+AO90,"")</f>
        <v/>
      </c>
    </row>
    <row r="91" customFormat="false" ht="15.75" hidden="false" customHeight="false" outlineLevel="0" collapsed="false">
      <c r="A91" s="587" t="str">
        <f aca="false">IF('Additional items'!$B17&gt;0,'Additional items'!$B17,"")</f>
        <v/>
      </c>
      <c r="B91" s="587"/>
      <c r="C91" s="587"/>
      <c r="D91" s="587"/>
      <c r="E91" s="587"/>
      <c r="F91" s="588" t="str">
        <f aca="false">IF('Global Stock listing'!I103&gt;0,'Global Stock listing'!I103,"")</f>
        <v/>
      </c>
      <c r="G91" s="589" t="str">
        <f aca="false">IF('Global Stock listing'!AB103&gt;0,'Global Stock listing'!AB103,"")</f>
        <v/>
      </c>
      <c r="H91" s="589"/>
      <c r="I91" s="590" t="n">
        <f aca="false">Y91*$G$70</f>
        <v>0</v>
      </c>
      <c r="J91" s="590" t="n">
        <f aca="false">Z91*$G$70</f>
        <v>0</v>
      </c>
      <c r="K91" s="590" t="n">
        <f aca="false">AA91*$G$70</f>
        <v>0</v>
      </c>
      <c r="L91" s="590" t="n">
        <f aca="false">AB91*$G$70</f>
        <v>0</v>
      </c>
      <c r="M91" s="590" t="n">
        <f aca="false">AC91*$G$70</f>
        <v>0</v>
      </c>
      <c r="N91" s="590" t="n">
        <f aca="false">AD91*$G$70</f>
        <v>0</v>
      </c>
      <c r="O91" s="590" t="n">
        <f aca="false">AE91*$G$70</f>
        <v>0</v>
      </c>
      <c r="P91" s="590" t="n">
        <f aca="false">AF91*$G$70</f>
        <v>0</v>
      </c>
      <c r="Q91" s="590" t="n">
        <f aca="false">AG91*$G$70</f>
        <v>0</v>
      </c>
      <c r="R91" s="590" t="n">
        <f aca="false">AH91*$G$70</f>
        <v>0</v>
      </c>
      <c r="S91" s="590" t="n">
        <f aca="false">AI91*$G$70</f>
        <v>0</v>
      </c>
      <c r="T91" s="590" t="n">
        <f aca="false">AJ91*$G$70</f>
        <v>0</v>
      </c>
      <c r="U91" s="590" t="n">
        <f aca="false">AK91*$G$70</f>
        <v>0</v>
      </c>
      <c r="V91" s="590" t="n">
        <f aca="false">AL91*$G$70</f>
        <v>0</v>
      </c>
      <c r="W91" s="590" t="n">
        <f aca="false">AM91*$G$70</f>
        <v>0</v>
      </c>
      <c r="X91" s="590" t="n">
        <f aca="false">AN91*$G$70</f>
        <v>0</v>
      </c>
      <c r="Y91" s="564"/>
      <c r="Z91" s="566"/>
      <c r="AA91" s="566"/>
      <c r="AB91" s="566"/>
      <c r="AC91" s="566"/>
      <c r="AD91" s="566"/>
      <c r="AE91" s="566"/>
      <c r="AF91" s="566"/>
      <c r="AG91" s="566"/>
      <c r="AH91" s="566"/>
      <c r="AI91" s="566"/>
      <c r="AJ91" s="566"/>
      <c r="AK91" s="566"/>
      <c r="AL91" s="566"/>
      <c r="AM91" s="566"/>
      <c r="AN91" s="566"/>
      <c r="AO91" s="591" t="str">
        <f aca="false">IF(SUM(Y91:AN91)&gt;0,SUM(Y91:AN91),"")</f>
        <v/>
      </c>
      <c r="AP91" s="591" t="str">
        <f aca="false">IF(AO91&lt;&gt;"",F91+AO91,"")</f>
        <v/>
      </c>
    </row>
    <row r="92" customFormat="false" ht="15.75" hidden="false" customHeight="false" outlineLevel="0" collapsed="false">
      <c r="A92" s="587" t="str">
        <f aca="false">IF('Additional items'!$B18&gt;0,'Additional items'!$B18,"")</f>
        <v/>
      </c>
      <c r="B92" s="587"/>
      <c r="C92" s="587"/>
      <c r="D92" s="587"/>
      <c r="E92" s="587"/>
      <c r="F92" s="588" t="str">
        <f aca="false">IF('Global Stock listing'!I104&gt;0,'Global Stock listing'!I104,"")</f>
        <v/>
      </c>
      <c r="G92" s="589" t="str">
        <f aca="false">IF('Global Stock listing'!AB104&gt;0,'Global Stock listing'!AB104,"")</f>
        <v/>
      </c>
      <c r="H92" s="589"/>
      <c r="I92" s="590" t="n">
        <f aca="false">Y92*$G$70</f>
        <v>0</v>
      </c>
      <c r="J92" s="590" t="n">
        <f aca="false">Z92*$G$70</f>
        <v>0</v>
      </c>
      <c r="K92" s="590" t="n">
        <f aca="false">AA92*$G$70</f>
        <v>0</v>
      </c>
      <c r="L92" s="590" t="n">
        <f aca="false">AB92*$G$70</f>
        <v>0</v>
      </c>
      <c r="M92" s="590" t="n">
        <f aca="false">AC92*$G$70</f>
        <v>0</v>
      </c>
      <c r="N92" s="590" t="n">
        <f aca="false">AD92*$G$70</f>
        <v>0</v>
      </c>
      <c r="O92" s="590" t="n">
        <f aca="false">AE92*$G$70</f>
        <v>0</v>
      </c>
      <c r="P92" s="590" t="n">
        <f aca="false">AF92*$G$70</f>
        <v>0</v>
      </c>
      <c r="Q92" s="590" t="n">
        <f aca="false">AG92*$G$70</f>
        <v>0</v>
      </c>
      <c r="R92" s="590" t="n">
        <f aca="false">AH92*$G$70</f>
        <v>0</v>
      </c>
      <c r="S92" s="590" t="n">
        <f aca="false">AI92*$G$70</f>
        <v>0</v>
      </c>
      <c r="T92" s="590" t="n">
        <f aca="false">AJ92*$G$70</f>
        <v>0</v>
      </c>
      <c r="U92" s="590" t="n">
        <f aca="false">AK92*$G$70</f>
        <v>0</v>
      </c>
      <c r="V92" s="590" t="n">
        <f aca="false">AL92*$G$70</f>
        <v>0</v>
      </c>
      <c r="W92" s="590" t="n">
        <f aca="false">AM92*$G$70</f>
        <v>0</v>
      </c>
      <c r="X92" s="590" t="n">
        <f aca="false">AN92*$G$70</f>
        <v>0</v>
      </c>
      <c r="Y92" s="564"/>
      <c r="Z92" s="566"/>
      <c r="AA92" s="566"/>
      <c r="AB92" s="566"/>
      <c r="AC92" s="566"/>
      <c r="AD92" s="566"/>
      <c r="AE92" s="566"/>
      <c r="AF92" s="566"/>
      <c r="AG92" s="566"/>
      <c r="AH92" s="566"/>
      <c r="AI92" s="566"/>
      <c r="AJ92" s="566"/>
      <c r="AK92" s="566"/>
      <c r="AL92" s="566"/>
      <c r="AM92" s="566"/>
      <c r="AN92" s="566"/>
      <c r="AO92" s="591" t="str">
        <f aca="false">IF(SUM(Y92:AN92)&gt;0,SUM(Y92:AN92),"")</f>
        <v/>
      </c>
      <c r="AP92" s="591" t="str">
        <f aca="false">IF(AO92&lt;&gt;"",F92+AO92,"")</f>
        <v/>
      </c>
    </row>
    <row r="93" customFormat="false" ht="15.75" hidden="false" customHeight="false" outlineLevel="0" collapsed="false">
      <c r="A93" s="587" t="str">
        <f aca="false">IF('Additional items'!$B19&gt;0,'Additional items'!$B19,"")</f>
        <v/>
      </c>
      <c r="B93" s="587"/>
      <c r="C93" s="587"/>
      <c r="D93" s="587"/>
      <c r="E93" s="587"/>
      <c r="F93" s="588" t="str">
        <f aca="false">IF('Global Stock listing'!I105&gt;0,'Global Stock listing'!I105,"")</f>
        <v/>
      </c>
      <c r="G93" s="589" t="str">
        <f aca="false">IF('Global Stock listing'!AB105&gt;0,'Global Stock listing'!AB105,"")</f>
        <v/>
      </c>
      <c r="H93" s="589"/>
      <c r="I93" s="590" t="n">
        <f aca="false">Y93*$G$70</f>
        <v>0</v>
      </c>
      <c r="J93" s="590" t="n">
        <f aca="false">Z93*$G$70</f>
        <v>0</v>
      </c>
      <c r="K93" s="590" t="n">
        <f aca="false">AA93*$G$70</f>
        <v>0</v>
      </c>
      <c r="L93" s="590" t="n">
        <f aca="false">AB93*$G$70</f>
        <v>0</v>
      </c>
      <c r="M93" s="590" t="n">
        <f aca="false">AC93*$G$70</f>
        <v>0</v>
      </c>
      <c r="N93" s="590" t="n">
        <f aca="false">AD93*$G$70</f>
        <v>0</v>
      </c>
      <c r="O93" s="590" t="n">
        <f aca="false">AE93*$G$70</f>
        <v>0</v>
      </c>
      <c r="P93" s="590" t="n">
        <f aca="false">AF93*$G$70</f>
        <v>0</v>
      </c>
      <c r="Q93" s="590" t="n">
        <f aca="false">AG93*$G$70</f>
        <v>0</v>
      </c>
      <c r="R93" s="590" t="n">
        <f aca="false">AH93*$G$70</f>
        <v>0</v>
      </c>
      <c r="S93" s="590" t="n">
        <f aca="false">AI93*$G$70</f>
        <v>0</v>
      </c>
      <c r="T93" s="590" t="n">
        <f aca="false">AJ93*$G$70</f>
        <v>0</v>
      </c>
      <c r="U93" s="590" t="n">
        <f aca="false">AK93*$G$70</f>
        <v>0</v>
      </c>
      <c r="V93" s="590" t="n">
        <f aca="false">AL93*$G$70</f>
        <v>0</v>
      </c>
      <c r="W93" s="590" t="n">
        <f aca="false">AM93*$G$70</f>
        <v>0</v>
      </c>
      <c r="X93" s="590" t="n">
        <f aca="false">AN93*$G$70</f>
        <v>0</v>
      </c>
      <c r="Y93" s="564"/>
      <c r="Z93" s="566"/>
      <c r="AA93" s="566"/>
      <c r="AB93" s="566"/>
      <c r="AC93" s="566"/>
      <c r="AD93" s="566"/>
      <c r="AE93" s="566"/>
      <c r="AF93" s="566"/>
      <c r="AG93" s="566"/>
      <c r="AH93" s="566"/>
      <c r="AI93" s="566"/>
      <c r="AJ93" s="566"/>
      <c r="AK93" s="566"/>
      <c r="AL93" s="566"/>
      <c r="AM93" s="566"/>
      <c r="AN93" s="566"/>
      <c r="AO93" s="591" t="str">
        <f aca="false">IF(SUM(Y93:AN93)&gt;0,SUM(Y93:AN93),"")</f>
        <v/>
      </c>
      <c r="AP93" s="591" t="str">
        <f aca="false">IF(AO93&lt;&gt;"",F93+AO93,"")</f>
        <v/>
      </c>
    </row>
    <row r="94" customFormat="false" ht="15.75" hidden="false" customHeight="false" outlineLevel="0" collapsed="false">
      <c r="A94" s="587" t="str">
        <f aca="false">IF('Additional items'!$B20&gt;0,'Additional items'!$B20,"")</f>
        <v/>
      </c>
      <c r="B94" s="587"/>
      <c r="C94" s="587"/>
      <c r="D94" s="587"/>
      <c r="E94" s="587"/>
      <c r="F94" s="588" t="str">
        <f aca="false">IF('Global Stock listing'!I106&gt;0,'Global Stock listing'!I106,"")</f>
        <v/>
      </c>
      <c r="G94" s="589" t="str">
        <f aca="false">IF('Global Stock listing'!AB106&gt;0,'Global Stock listing'!AB106,"")</f>
        <v/>
      </c>
      <c r="H94" s="589"/>
      <c r="I94" s="590" t="n">
        <f aca="false">Y94*$G$70</f>
        <v>0</v>
      </c>
      <c r="J94" s="590" t="n">
        <f aca="false">Z94*$G$70</f>
        <v>0</v>
      </c>
      <c r="K94" s="590" t="n">
        <f aca="false">AA94*$G$70</f>
        <v>0</v>
      </c>
      <c r="L94" s="590" t="n">
        <f aca="false">AB94*$G$70</f>
        <v>0</v>
      </c>
      <c r="M94" s="590" t="n">
        <f aca="false">AC94*$G$70</f>
        <v>0</v>
      </c>
      <c r="N94" s="590" t="n">
        <f aca="false">AD94*$G$70</f>
        <v>0</v>
      </c>
      <c r="O94" s="590" t="n">
        <f aca="false">AE94*$G$70</f>
        <v>0</v>
      </c>
      <c r="P94" s="590" t="n">
        <f aca="false">AF94*$G$70</f>
        <v>0</v>
      </c>
      <c r="Q94" s="590" t="n">
        <f aca="false">AG94*$G$70</f>
        <v>0</v>
      </c>
      <c r="R94" s="590" t="n">
        <f aca="false">AH94*$G$70</f>
        <v>0</v>
      </c>
      <c r="S94" s="590" t="n">
        <f aca="false">AI94*$G$70</f>
        <v>0</v>
      </c>
      <c r="T94" s="590" t="n">
        <f aca="false">AJ94*$G$70</f>
        <v>0</v>
      </c>
      <c r="U94" s="590" t="n">
        <f aca="false">AK94*$G$70</f>
        <v>0</v>
      </c>
      <c r="V94" s="590" t="n">
        <f aca="false">AL94*$G$70</f>
        <v>0</v>
      </c>
      <c r="W94" s="590" t="n">
        <f aca="false">AM94*$G$70</f>
        <v>0</v>
      </c>
      <c r="X94" s="590" t="n">
        <f aca="false">AN94*$G$70</f>
        <v>0</v>
      </c>
      <c r="Y94" s="564"/>
      <c r="Z94" s="566"/>
      <c r="AA94" s="566"/>
      <c r="AB94" s="566"/>
      <c r="AC94" s="566"/>
      <c r="AD94" s="566"/>
      <c r="AE94" s="566"/>
      <c r="AF94" s="566"/>
      <c r="AG94" s="566"/>
      <c r="AH94" s="566"/>
      <c r="AI94" s="566"/>
      <c r="AJ94" s="566"/>
      <c r="AK94" s="566"/>
      <c r="AL94" s="566"/>
      <c r="AM94" s="566"/>
      <c r="AN94" s="566"/>
      <c r="AO94" s="591" t="str">
        <f aca="false">IF(SUM(Y94:AN94)&gt;0,SUM(Y94:AN94),"")</f>
        <v/>
      </c>
      <c r="AP94" s="591" t="str">
        <f aca="false">IF(AO94&lt;&gt;"",F94+AO94,"")</f>
        <v/>
      </c>
    </row>
    <row r="95" customFormat="false" ht="15.75" hidden="false" customHeight="false" outlineLevel="0" collapsed="false">
      <c r="A95" s="587" t="str">
        <f aca="false">IF('Additional items'!$B21&gt;0,'Additional items'!$B21,"")</f>
        <v/>
      </c>
      <c r="B95" s="587"/>
      <c r="C95" s="587"/>
      <c r="D95" s="587"/>
      <c r="E95" s="587"/>
      <c r="F95" s="588" t="str">
        <f aca="false">IF('Global Stock listing'!I107&gt;0,'Global Stock listing'!I107,"")</f>
        <v/>
      </c>
      <c r="G95" s="589" t="str">
        <f aca="false">IF('Global Stock listing'!AB107&gt;0,'Global Stock listing'!AB107,"")</f>
        <v/>
      </c>
      <c r="H95" s="589"/>
      <c r="I95" s="590" t="n">
        <f aca="false">Y95*$G$70</f>
        <v>0</v>
      </c>
      <c r="J95" s="590" t="n">
        <f aca="false">Z95*$G$70</f>
        <v>0</v>
      </c>
      <c r="K95" s="590" t="n">
        <f aca="false">AA95*$G$70</f>
        <v>0</v>
      </c>
      <c r="L95" s="590" t="n">
        <f aca="false">AB95*$G$70</f>
        <v>0</v>
      </c>
      <c r="M95" s="590" t="n">
        <f aca="false">AC95*$G$70</f>
        <v>0</v>
      </c>
      <c r="N95" s="590" t="n">
        <f aca="false">AD95*$G$70</f>
        <v>0</v>
      </c>
      <c r="O95" s="590" t="n">
        <f aca="false">AE95*$G$70</f>
        <v>0</v>
      </c>
      <c r="P95" s="590" t="n">
        <f aca="false">AF95*$G$70</f>
        <v>0</v>
      </c>
      <c r="Q95" s="590" t="n">
        <f aca="false">AG95*$G$70</f>
        <v>0</v>
      </c>
      <c r="R95" s="590" t="n">
        <f aca="false">AH95*$G$70</f>
        <v>0</v>
      </c>
      <c r="S95" s="590" t="n">
        <f aca="false">AI95*$G$70</f>
        <v>0</v>
      </c>
      <c r="T95" s="590" t="n">
        <f aca="false">AJ95*$G$70</f>
        <v>0</v>
      </c>
      <c r="U95" s="590" t="n">
        <f aca="false">AK95*$G$70</f>
        <v>0</v>
      </c>
      <c r="V95" s="590" t="n">
        <f aca="false">AL95*$G$70</f>
        <v>0</v>
      </c>
      <c r="W95" s="590" t="n">
        <f aca="false">AM95*$G$70</f>
        <v>0</v>
      </c>
      <c r="X95" s="590" t="n">
        <f aca="false">AN95*$G$70</f>
        <v>0</v>
      </c>
      <c r="Y95" s="564"/>
      <c r="Z95" s="566"/>
      <c r="AA95" s="566"/>
      <c r="AB95" s="566"/>
      <c r="AC95" s="566"/>
      <c r="AD95" s="566"/>
      <c r="AE95" s="566"/>
      <c r="AF95" s="566"/>
      <c r="AG95" s="566"/>
      <c r="AH95" s="566"/>
      <c r="AI95" s="566"/>
      <c r="AJ95" s="566"/>
      <c r="AK95" s="566"/>
      <c r="AL95" s="566"/>
      <c r="AM95" s="566"/>
      <c r="AN95" s="566"/>
      <c r="AO95" s="591" t="str">
        <f aca="false">IF(SUM(Y95:AN95)&gt;0,SUM(Y95:AN95),"")</f>
        <v/>
      </c>
      <c r="AP95" s="591" t="str">
        <f aca="false">IF(AO95&lt;&gt;"",F95+AO95,"")</f>
        <v/>
      </c>
    </row>
    <row r="96" customFormat="false" ht="15.75" hidden="false" customHeight="false" outlineLevel="0" collapsed="false">
      <c r="A96" s="587" t="str">
        <f aca="false">IF('Additional items'!$B22&gt;0,'Additional items'!$B22,"")</f>
        <v/>
      </c>
      <c r="B96" s="587"/>
      <c r="C96" s="587"/>
      <c r="D96" s="587"/>
      <c r="E96" s="587"/>
      <c r="F96" s="588" t="str">
        <f aca="false">IF('Global Stock listing'!I108&gt;0,'Global Stock listing'!I108,"")</f>
        <v/>
      </c>
      <c r="G96" s="589" t="str">
        <f aca="false">IF('Global Stock listing'!AB108&gt;0,'Global Stock listing'!AB108,"")</f>
        <v/>
      </c>
      <c r="H96" s="589"/>
      <c r="I96" s="590" t="n">
        <f aca="false">Y96*$G$70</f>
        <v>0</v>
      </c>
      <c r="J96" s="590" t="n">
        <f aca="false">Z96*$G$70</f>
        <v>0</v>
      </c>
      <c r="K96" s="590" t="n">
        <f aca="false">AA96*$G$70</f>
        <v>0</v>
      </c>
      <c r="L96" s="590" t="n">
        <f aca="false">AB96*$G$70</f>
        <v>0</v>
      </c>
      <c r="M96" s="590" t="n">
        <f aca="false">AC96*$G$70</f>
        <v>0</v>
      </c>
      <c r="N96" s="590" t="n">
        <f aca="false">AD96*$G$70</f>
        <v>0</v>
      </c>
      <c r="O96" s="590" t="n">
        <f aca="false">AE96*$G$70</f>
        <v>0</v>
      </c>
      <c r="P96" s="590" t="n">
        <f aca="false">AF96*$G$70</f>
        <v>0</v>
      </c>
      <c r="Q96" s="590" t="n">
        <f aca="false">AG96*$G$70</f>
        <v>0</v>
      </c>
      <c r="R96" s="590" t="n">
        <f aca="false">AH96*$G$70</f>
        <v>0</v>
      </c>
      <c r="S96" s="590" t="n">
        <f aca="false">AI96*$G$70</f>
        <v>0</v>
      </c>
      <c r="T96" s="590" t="n">
        <f aca="false">AJ96*$G$70</f>
        <v>0</v>
      </c>
      <c r="U96" s="590" t="n">
        <f aca="false">AK96*$G$70</f>
        <v>0</v>
      </c>
      <c r="V96" s="590" t="n">
        <f aca="false">AL96*$G$70</f>
        <v>0</v>
      </c>
      <c r="W96" s="590" t="n">
        <f aca="false">AM96*$G$70</f>
        <v>0</v>
      </c>
      <c r="X96" s="590" t="n">
        <f aca="false">AN96*$G$70</f>
        <v>0</v>
      </c>
      <c r="Y96" s="564"/>
      <c r="Z96" s="566"/>
      <c r="AA96" s="566"/>
      <c r="AB96" s="566"/>
      <c r="AC96" s="566"/>
      <c r="AD96" s="566"/>
      <c r="AE96" s="566"/>
      <c r="AF96" s="566"/>
      <c r="AG96" s="566"/>
      <c r="AH96" s="566"/>
      <c r="AI96" s="566"/>
      <c r="AJ96" s="566"/>
      <c r="AK96" s="566"/>
      <c r="AL96" s="566"/>
      <c r="AM96" s="566"/>
      <c r="AN96" s="566"/>
      <c r="AO96" s="591" t="str">
        <f aca="false">IF(SUM(Y96:AN96)&gt;0,SUM(Y96:AN96),"")</f>
        <v/>
      </c>
      <c r="AP96" s="591" t="str">
        <f aca="false">IF(AO96&lt;&gt;"",F96+AO96,"")</f>
        <v/>
      </c>
    </row>
    <row r="97" customFormat="false" ht="15.75" hidden="false" customHeight="false" outlineLevel="0" collapsed="false">
      <c r="A97" s="587" t="str">
        <f aca="false">IF('Additional items'!$B23&gt;0,'Additional items'!$B23,"")</f>
        <v/>
      </c>
      <c r="B97" s="587"/>
      <c r="C97" s="587"/>
      <c r="D97" s="587"/>
      <c r="E97" s="587"/>
      <c r="F97" s="588" t="str">
        <f aca="false">IF('Global Stock listing'!I109&gt;0,'Global Stock listing'!I109,"")</f>
        <v/>
      </c>
      <c r="G97" s="589" t="str">
        <f aca="false">IF('Global Stock listing'!AB109&gt;0,'Global Stock listing'!AB109,"")</f>
        <v/>
      </c>
      <c r="H97" s="589"/>
      <c r="I97" s="590" t="n">
        <f aca="false">Y97*$G$70</f>
        <v>0</v>
      </c>
      <c r="J97" s="590" t="n">
        <f aca="false">Z97*$G$70</f>
        <v>0</v>
      </c>
      <c r="K97" s="590" t="n">
        <f aca="false">AA97*$G$70</f>
        <v>0</v>
      </c>
      <c r="L97" s="590" t="n">
        <f aca="false">AB97*$G$70</f>
        <v>0</v>
      </c>
      <c r="M97" s="590" t="n">
        <f aca="false">AC97*$G$70</f>
        <v>0</v>
      </c>
      <c r="N97" s="590" t="n">
        <f aca="false">AD97*$G$70</f>
        <v>0</v>
      </c>
      <c r="O97" s="590" t="n">
        <f aca="false">AE97*$G$70</f>
        <v>0</v>
      </c>
      <c r="P97" s="590" t="n">
        <f aca="false">AF97*$G$70</f>
        <v>0</v>
      </c>
      <c r="Q97" s="590" t="n">
        <f aca="false">AG97*$G$70</f>
        <v>0</v>
      </c>
      <c r="R97" s="590" t="n">
        <f aca="false">AH97*$G$70</f>
        <v>0</v>
      </c>
      <c r="S97" s="590" t="n">
        <f aca="false">AI97*$G$70</f>
        <v>0</v>
      </c>
      <c r="T97" s="590" t="n">
        <f aca="false">AJ97*$G$70</f>
        <v>0</v>
      </c>
      <c r="U97" s="590" t="n">
        <f aca="false">AK97*$G$70</f>
        <v>0</v>
      </c>
      <c r="V97" s="590" t="n">
        <f aca="false">AL97*$G$70</f>
        <v>0</v>
      </c>
      <c r="W97" s="590" t="n">
        <f aca="false">AM97*$G$70</f>
        <v>0</v>
      </c>
      <c r="X97" s="590" t="n">
        <f aca="false">AN97*$G$70</f>
        <v>0</v>
      </c>
      <c r="Y97" s="564"/>
      <c r="Z97" s="566"/>
      <c r="AA97" s="566"/>
      <c r="AB97" s="566"/>
      <c r="AC97" s="566"/>
      <c r="AD97" s="566"/>
      <c r="AE97" s="566"/>
      <c r="AF97" s="566"/>
      <c r="AG97" s="566"/>
      <c r="AH97" s="566"/>
      <c r="AI97" s="566"/>
      <c r="AJ97" s="566"/>
      <c r="AK97" s="566"/>
      <c r="AL97" s="566"/>
      <c r="AM97" s="566"/>
      <c r="AN97" s="566"/>
      <c r="AO97" s="591" t="str">
        <f aca="false">IF(SUM(Y97:AN97)&gt;0,SUM(Y97:AN97),"")</f>
        <v/>
      </c>
      <c r="AP97" s="591" t="str">
        <f aca="false">IF(AO97&lt;&gt;"",F97+AO97,"")</f>
        <v/>
      </c>
    </row>
    <row r="98" customFormat="false" ht="15.75" hidden="false" customHeight="true" outlineLevel="0" collapsed="false">
      <c r="A98" s="592" t="str">
        <f aca="false">IF('Additional items'!$B24&gt;0,'Additional items'!$B24,"")</f>
        <v/>
      </c>
      <c r="B98" s="592"/>
      <c r="C98" s="592"/>
      <c r="D98" s="592"/>
      <c r="E98" s="592"/>
      <c r="F98" s="593" t="str">
        <f aca="false">IF('Global Stock listing'!I110&gt;0,'Global Stock listing'!I110,"")</f>
        <v/>
      </c>
      <c r="G98" s="594" t="str">
        <f aca="false">IF('Global Stock listing'!AB110&gt;0,'Global Stock listing'!AB110,"")</f>
        <v/>
      </c>
      <c r="H98" s="594"/>
      <c r="I98" s="590" t="n">
        <f aca="false">Y98*$G$70</f>
        <v>0</v>
      </c>
      <c r="J98" s="590" t="n">
        <f aca="false">Z98*$G$70</f>
        <v>0</v>
      </c>
      <c r="K98" s="590" t="n">
        <f aca="false">AA98*$G$70</f>
        <v>0</v>
      </c>
      <c r="L98" s="590" t="n">
        <f aca="false">AB98*$G$70</f>
        <v>0</v>
      </c>
      <c r="M98" s="590" t="n">
        <f aca="false">AC98*$G$70</f>
        <v>0</v>
      </c>
      <c r="N98" s="590" t="n">
        <f aca="false">AD98*$G$70</f>
        <v>0</v>
      </c>
      <c r="O98" s="590" t="n">
        <f aca="false">AE98*$G$70</f>
        <v>0</v>
      </c>
      <c r="P98" s="590" t="n">
        <f aca="false">AF98*$G$70</f>
        <v>0</v>
      </c>
      <c r="Q98" s="590" t="n">
        <f aca="false">AG98*$G$70</f>
        <v>0</v>
      </c>
      <c r="R98" s="590" t="n">
        <f aca="false">AH98*$G$70</f>
        <v>0</v>
      </c>
      <c r="S98" s="590" t="n">
        <f aca="false">AI98*$G$70</f>
        <v>0</v>
      </c>
      <c r="T98" s="590" t="n">
        <f aca="false">AJ98*$G$70</f>
        <v>0</v>
      </c>
      <c r="U98" s="590" t="n">
        <f aca="false">AK98*$G$70</f>
        <v>0</v>
      </c>
      <c r="V98" s="590" t="n">
        <f aca="false">AL98*$G$70</f>
        <v>0</v>
      </c>
      <c r="W98" s="590" t="n">
        <f aca="false">AM98*$G$70</f>
        <v>0</v>
      </c>
      <c r="X98" s="590" t="n">
        <f aca="false">AN98*$G$70</f>
        <v>0</v>
      </c>
      <c r="Y98" s="595"/>
      <c r="Z98" s="596"/>
      <c r="AA98" s="596"/>
      <c r="AB98" s="596"/>
      <c r="AC98" s="596"/>
      <c r="AD98" s="596"/>
      <c r="AE98" s="596"/>
      <c r="AF98" s="596"/>
      <c r="AG98" s="596"/>
      <c r="AH98" s="596"/>
      <c r="AI98" s="596"/>
      <c r="AJ98" s="596"/>
      <c r="AK98" s="596"/>
      <c r="AL98" s="596"/>
      <c r="AM98" s="596"/>
      <c r="AN98" s="596"/>
      <c r="AO98" s="597" t="str">
        <f aca="false">IF(SUM(Y98:AN98)&gt;0,SUM(Y98:AN98),"")</f>
        <v/>
      </c>
      <c r="AP98" s="597" t="str">
        <f aca="false">IF(AO98&lt;&gt;"",F98+AO98,"")</f>
        <v/>
      </c>
    </row>
    <row r="99" customFormat="false" ht="15" hidden="false" customHeight="true" outlineLevel="0" collapsed="false">
      <c r="G99" s="598" t="s">
        <v>236</v>
      </c>
      <c r="H99" s="598"/>
      <c r="Y99" s="599" t="str">
        <f aca="false">IF(SUM(I70:I98)&gt;0,SUM(I70:I98)/1000,"")</f>
        <v/>
      </c>
      <c r="Z99" s="600" t="str">
        <f aca="false">IF(SUM(J70:J98)&gt;0,SUM(J70:J98)/1000,"")</f>
        <v/>
      </c>
      <c r="AA99" s="600" t="str">
        <f aca="false">IF(SUM(K70:K98)&gt;0,SUM(K70:K98)/1000,"")</f>
        <v/>
      </c>
      <c r="AB99" s="600" t="str">
        <f aca="false">IF(SUM(L70:L98)&gt;0,SUM(L70:L98)/1000,"")</f>
        <v/>
      </c>
      <c r="AC99" s="600" t="str">
        <f aca="false">IF(SUM(M70:M98)&gt;0,SUM(M70:M98)/1000,"")</f>
        <v/>
      </c>
      <c r="AD99" s="600" t="str">
        <f aca="false">IF(SUM(N70:N98)&gt;0,SUM(N70:N98)/1000,"")</f>
        <v/>
      </c>
      <c r="AE99" s="600" t="str">
        <f aca="false">IF(SUM(O70:O98)&gt;0,SUM(O70:O98)/1000,"")</f>
        <v/>
      </c>
      <c r="AF99" s="600" t="str">
        <f aca="false">IF(SUM(P70:P98)&gt;0,SUM(P70:P98)/1000,"")</f>
        <v/>
      </c>
      <c r="AG99" s="600" t="str">
        <f aca="false">IF(SUM(Q70:Q98)&gt;0,SUM(Q70:Q98)/1000,"")</f>
        <v/>
      </c>
      <c r="AH99" s="600" t="str">
        <f aca="false">IF(SUM(R70:R98)&gt;0,SUM(R70:R98)/1000,"")</f>
        <v/>
      </c>
      <c r="AI99" s="600" t="str">
        <f aca="false">IF(SUM(S70:S98)&gt;0,SUM(S70:S98)/1000,"")</f>
        <v/>
      </c>
      <c r="AJ99" s="600" t="str">
        <f aca="false">IF(SUM(T70:T98)&gt;0,SUM(T70:T98)/1000,"")</f>
        <v/>
      </c>
      <c r="AK99" s="600" t="str">
        <f aca="false">IF(SUM(U70:U98)&gt;0,SUM(U70:U98)/1000,"")</f>
        <v/>
      </c>
      <c r="AL99" s="600" t="str">
        <f aca="false">IF(SUM(V70:V98)&gt;0,SUM(V70:V98)/1000,"")</f>
        <v/>
      </c>
      <c r="AM99" s="600" t="str">
        <f aca="false">IF(SUM(W70:W98)&gt;0,SUM(W70:W98)/1000,"")</f>
        <v/>
      </c>
      <c r="AN99" s="601" t="str">
        <f aca="false">IF(SUM(X70:X98)&gt;0,SUM(X70:X98)/1000,"")</f>
        <v/>
      </c>
    </row>
  </sheetData>
  <sheetProtection sheet="true" password="defd" objects="true" scenarios="true" selectLockedCells="true"/>
  <mergeCells count="218">
    <mergeCell ref="A1:AR8"/>
    <mergeCell ref="Y9:AR10"/>
    <mergeCell ref="Y11:AB12"/>
    <mergeCell ref="AC11:AF12"/>
    <mergeCell ref="AG11:AJ12"/>
    <mergeCell ref="AK11:AN12"/>
    <mergeCell ref="AO11:AR12"/>
    <mergeCell ref="F13:F15"/>
    <mergeCell ref="G13:H15"/>
    <mergeCell ref="Y13:Y15"/>
    <mergeCell ref="Z13:Z15"/>
    <mergeCell ref="AA13:AA15"/>
    <mergeCell ref="AB13:AB15"/>
    <mergeCell ref="AC13:AC15"/>
    <mergeCell ref="AD13:AD15"/>
    <mergeCell ref="AE13:AE15"/>
    <mergeCell ref="AF13:AF15"/>
    <mergeCell ref="AG13:AG15"/>
    <mergeCell ref="AH13:AH15"/>
    <mergeCell ref="AI13:AI15"/>
    <mergeCell ref="AJ13:AJ15"/>
    <mergeCell ref="AK13:AK15"/>
    <mergeCell ref="AL13:AL15"/>
    <mergeCell ref="AM13:AM15"/>
    <mergeCell ref="AN13:AN15"/>
    <mergeCell ref="AO13:AO15"/>
    <mergeCell ref="AP13:AP15"/>
    <mergeCell ref="AQ13:AQ15"/>
    <mergeCell ref="AR13:AR15"/>
    <mergeCell ref="A16:E16"/>
    <mergeCell ref="G16:H16"/>
    <mergeCell ref="A17:E17"/>
    <mergeCell ref="G17:H17"/>
    <mergeCell ref="A18:E18"/>
    <mergeCell ref="G18:H18"/>
    <mergeCell ref="A19:E19"/>
    <mergeCell ref="G19:H19"/>
    <mergeCell ref="A20:E20"/>
    <mergeCell ref="G20:H20"/>
    <mergeCell ref="A21:E21"/>
    <mergeCell ref="G21:H21"/>
    <mergeCell ref="A22:E22"/>
    <mergeCell ref="G22:H22"/>
    <mergeCell ref="A23:E23"/>
    <mergeCell ref="G23:H23"/>
    <mergeCell ref="A24:E24"/>
    <mergeCell ref="G24:H24"/>
    <mergeCell ref="A25:E25"/>
    <mergeCell ref="G25:H25"/>
    <mergeCell ref="A26:E26"/>
    <mergeCell ref="G26:H26"/>
    <mergeCell ref="A27:E27"/>
    <mergeCell ref="G27:H27"/>
    <mergeCell ref="A28:E28"/>
    <mergeCell ref="G28:H28"/>
    <mergeCell ref="A29:E29"/>
    <mergeCell ref="G29:H29"/>
    <mergeCell ref="A30:E30"/>
    <mergeCell ref="G30:H30"/>
    <mergeCell ref="A31:E31"/>
    <mergeCell ref="G31:H31"/>
    <mergeCell ref="A32:E32"/>
    <mergeCell ref="G32:H32"/>
    <mergeCell ref="A33:E33"/>
    <mergeCell ref="G33:H33"/>
    <mergeCell ref="A34:E34"/>
    <mergeCell ref="G34:H34"/>
    <mergeCell ref="A35:E35"/>
    <mergeCell ref="G35:H35"/>
    <mergeCell ref="A36:E36"/>
    <mergeCell ref="G36:H36"/>
    <mergeCell ref="A37:E37"/>
    <mergeCell ref="G37:H37"/>
    <mergeCell ref="A38:E38"/>
    <mergeCell ref="G38:H38"/>
    <mergeCell ref="A39:E39"/>
    <mergeCell ref="G39:H39"/>
    <mergeCell ref="A40:E40"/>
    <mergeCell ref="G40:H40"/>
    <mergeCell ref="A41:E41"/>
    <mergeCell ref="G41:H41"/>
    <mergeCell ref="A42:E42"/>
    <mergeCell ref="G42:H42"/>
    <mergeCell ref="A43:E43"/>
    <mergeCell ref="G43:H43"/>
    <mergeCell ref="A44:E44"/>
    <mergeCell ref="G44:H44"/>
    <mergeCell ref="A45:E45"/>
    <mergeCell ref="G45:H45"/>
    <mergeCell ref="A46:E46"/>
    <mergeCell ref="G46:H46"/>
    <mergeCell ref="A47:E47"/>
    <mergeCell ref="G47:H47"/>
    <mergeCell ref="A48:E48"/>
    <mergeCell ref="G48:H48"/>
    <mergeCell ref="A49:E49"/>
    <mergeCell ref="G49:H49"/>
    <mergeCell ref="A50:E50"/>
    <mergeCell ref="G50:H50"/>
    <mergeCell ref="A51:E51"/>
    <mergeCell ref="G51:H51"/>
    <mergeCell ref="A52:E52"/>
    <mergeCell ref="G52:H52"/>
    <mergeCell ref="A53:E53"/>
    <mergeCell ref="G53:H53"/>
    <mergeCell ref="A54:E54"/>
    <mergeCell ref="G54:H54"/>
    <mergeCell ref="A55:E55"/>
    <mergeCell ref="G55:H55"/>
    <mergeCell ref="A56:E56"/>
    <mergeCell ref="G56:H56"/>
    <mergeCell ref="A57:E57"/>
    <mergeCell ref="G57:H57"/>
    <mergeCell ref="A58:E58"/>
    <mergeCell ref="G58:H58"/>
    <mergeCell ref="A59:E59"/>
    <mergeCell ref="G59:H59"/>
    <mergeCell ref="A60:E60"/>
    <mergeCell ref="G60:H60"/>
    <mergeCell ref="A61:E61"/>
    <mergeCell ref="G61:H61"/>
    <mergeCell ref="A62:E62"/>
    <mergeCell ref="G62:H62"/>
    <mergeCell ref="Y65:AP66"/>
    <mergeCell ref="G67:H69"/>
    <mergeCell ref="I67:I69"/>
    <mergeCell ref="J67:J69"/>
    <mergeCell ref="K67:K69"/>
    <mergeCell ref="L67:L69"/>
    <mergeCell ref="M67:M69"/>
    <mergeCell ref="N67:N69"/>
    <mergeCell ref="O67:O69"/>
    <mergeCell ref="P67:P69"/>
    <mergeCell ref="Q67:Q69"/>
    <mergeCell ref="R67:R69"/>
    <mergeCell ref="S67:S69"/>
    <mergeCell ref="T67:T69"/>
    <mergeCell ref="U67:U69"/>
    <mergeCell ref="V67:V69"/>
    <mergeCell ref="W67:W69"/>
    <mergeCell ref="X67:X69"/>
    <mergeCell ref="Y67:Y69"/>
    <mergeCell ref="Z67:Z69"/>
    <mergeCell ref="AA67:AA69"/>
    <mergeCell ref="AB67:AB69"/>
    <mergeCell ref="AC67:AC69"/>
    <mergeCell ref="AD67:AD69"/>
    <mergeCell ref="AE67:AE69"/>
    <mergeCell ref="AF67:AF69"/>
    <mergeCell ref="AG67:AG69"/>
    <mergeCell ref="AH67:AH69"/>
    <mergeCell ref="AI67:AI69"/>
    <mergeCell ref="AJ67:AJ69"/>
    <mergeCell ref="AK67:AK69"/>
    <mergeCell ref="AL67:AL69"/>
    <mergeCell ref="AM67:AM69"/>
    <mergeCell ref="AN67:AN69"/>
    <mergeCell ref="AO67:AO69"/>
    <mergeCell ref="AP67:AP69"/>
    <mergeCell ref="A70:E70"/>
    <mergeCell ref="G70:H70"/>
    <mergeCell ref="A71:E71"/>
    <mergeCell ref="G71:H71"/>
    <mergeCell ref="A72:E72"/>
    <mergeCell ref="G72:H72"/>
    <mergeCell ref="A73:E73"/>
    <mergeCell ref="G73:H73"/>
    <mergeCell ref="A74:E74"/>
    <mergeCell ref="G74:H74"/>
    <mergeCell ref="A75:E75"/>
    <mergeCell ref="G75:H75"/>
    <mergeCell ref="A76:E76"/>
    <mergeCell ref="G76:H76"/>
    <mergeCell ref="A77:E77"/>
    <mergeCell ref="G77:H77"/>
    <mergeCell ref="A78:E78"/>
    <mergeCell ref="G78:H78"/>
    <mergeCell ref="A79:E79"/>
    <mergeCell ref="G79:H79"/>
    <mergeCell ref="A80:E80"/>
    <mergeCell ref="G80:H80"/>
    <mergeCell ref="A81:E81"/>
    <mergeCell ref="G81:H81"/>
    <mergeCell ref="A82:E82"/>
    <mergeCell ref="G82:H82"/>
    <mergeCell ref="A83:E83"/>
    <mergeCell ref="G83:H83"/>
    <mergeCell ref="A84:E84"/>
    <mergeCell ref="G84:H84"/>
    <mergeCell ref="A85:E85"/>
    <mergeCell ref="G85:H85"/>
    <mergeCell ref="A86:E86"/>
    <mergeCell ref="G86:H86"/>
    <mergeCell ref="A87:E87"/>
    <mergeCell ref="G87:H87"/>
    <mergeCell ref="A88:E88"/>
    <mergeCell ref="G88:H88"/>
    <mergeCell ref="A89:E89"/>
    <mergeCell ref="G89:H89"/>
    <mergeCell ref="A90:E90"/>
    <mergeCell ref="G90:H90"/>
    <mergeCell ref="A91:E91"/>
    <mergeCell ref="G91:H91"/>
    <mergeCell ref="A92:E92"/>
    <mergeCell ref="G92:H92"/>
    <mergeCell ref="A93:E93"/>
    <mergeCell ref="G93:H93"/>
    <mergeCell ref="A94:E94"/>
    <mergeCell ref="G94:H94"/>
    <mergeCell ref="A95:E95"/>
    <mergeCell ref="G95:H95"/>
    <mergeCell ref="A96:E96"/>
    <mergeCell ref="G96:H96"/>
    <mergeCell ref="A97:E97"/>
    <mergeCell ref="G97:H97"/>
    <mergeCell ref="A98:E98"/>
    <mergeCell ref="G98:H98"/>
    <mergeCell ref="G99:H9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P36"/>
  <sheetViews>
    <sheetView windowProtection="false"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B13" activeCellId="0" sqref="B13"/>
    </sheetView>
  </sheetViews>
  <sheetFormatPr defaultRowHeight="15"/>
  <cols>
    <col collapsed="false" hidden="false" max="16" min="1" style="0" width="10.4234693877551"/>
    <col collapsed="false" hidden="false" max="1025" min="17" style="0" width="8.4234693877551"/>
  </cols>
  <sheetData>
    <row r="1" customFormat="false" ht="15.75" hidden="false" customHeight="true" outlineLevel="0" collapsed="false">
      <c r="A1" s="1" t="s">
        <v>0</v>
      </c>
      <c r="B1" s="1"/>
      <c r="C1" s="1"/>
      <c r="D1" s="1"/>
      <c r="E1" s="1"/>
      <c r="F1" s="1"/>
      <c r="G1" s="1"/>
      <c r="H1" s="1"/>
      <c r="I1" s="1"/>
      <c r="J1" s="1"/>
      <c r="K1" s="1"/>
      <c r="L1" s="1"/>
      <c r="M1" s="1"/>
      <c r="N1" s="1"/>
      <c r="O1" s="1"/>
      <c r="P1" s="1"/>
    </row>
    <row r="2" customFormat="false" ht="15" hidden="false" customHeight="false" outlineLevel="0" collapsed="false">
      <c r="A2" s="1"/>
      <c r="B2" s="1"/>
      <c r="C2" s="1"/>
      <c r="D2" s="1"/>
      <c r="E2" s="1"/>
      <c r="F2" s="1"/>
      <c r="G2" s="1"/>
      <c r="H2" s="1"/>
      <c r="I2" s="1"/>
      <c r="J2" s="1"/>
      <c r="K2" s="1"/>
      <c r="L2" s="1"/>
      <c r="M2" s="1"/>
      <c r="N2" s="1"/>
      <c r="O2" s="1"/>
      <c r="P2" s="1"/>
    </row>
    <row r="3" customFormat="false" ht="15" hidden="false" customHeight="false" outlineLevel="0" collapsed="false">
      <c r="A3" s="1"/>
      <c r="B3" s="1"/>
      <c r="C3" s="1"/>
      <c r="D3" s="1"/>
      <c r="E3" s="1"/>
      <c r="F3" s="1"/>
      <c r="G3" s="1"/>
      <c r="H3" s="1"/>
      <c r="I3" s="1"/>
      <c r="J3" s="1"/>
      <c r="K3" s="1"/>
      <c r="L3" s="1"/>
      <c r="M3" s="1"/>
      <c r="N3" s="1"/>
      <c r="O3" s="1"/>
      <c r="P3" s="1"/>
    </row>
    <row r="4" customFormat="false" ht="15" hidden="false" customHeight="false" outlineLevel="0" collapsed="false">
      <c r="A4" s="1"/>
      <c r="B4" s="1"/>
      <c r="C4" s="1"/>
      <c r="D4" s="1"/>
      <c r="E4" s="1"/>
      <c r="F4" s="1"/>
      <c r="G4" s="1"/>
      <c r="H4" s="1"/>
      <c r="I4" s="1"/>
      <c r="J4" s="1"/>
      <c r="K4" s="1"/>
      <c r="L4" s="1"/>
      <c r="M4" s="1"/>
      <c r="N4" s="1"/>
      <c r="O4" s="1"/>
      <c r="P4" s="1"/>
    </row>
    <row r="5" customFormat="false" ht="15" hidden="false" customHeight="false" outlineLevel="0" collapsed="false">
      <c r="A5" s="1"/>
      <c r="B5" s="1"/>
      <c r="C5" s="1"/>
      <c r="D5" s="1"/>
      <c r="E5" s="1"/>
      <c r="F5" s="1"/>
      <c r="G5" s="1"/>
      <c r="H5" s="1"/>
      <c r="I5" s="1"/>
      <c r="J5" s="1"/>
      <c r="K5" s="1"/>
      <c r="L5" s="1"/>
      <c r="M5" s="1"/>
      <c r="N5" s="1"/>
      <c r="O5" s="1"/>
      <c r="P5" s="1"/>
    </row>
    <row r="6" customFormat="false" ht="15" hidden="false" customHeight="false" outlineLevel="0" collapsed="false">
      <c r="A6" s="1"/>
      <c r="B6" s="1"/>
      <c r="C6" s="1"/>
      <c r="D6" s="1"/>
      <c r="E6" s="1"/>
      <c r="F6" s="1"/>
      <c r="G6" s="1"/>
      <c r="H6" s="1"/>
      <c r="I6" s="1"/>
      <c r="J6" s="1"/>
      <c r="K6" s="1"/>
      <c r="L6" s="1"/>
      <c r="M6" s="1"/>
      <c r="N6" s="1"/>
      <c r="O6" s="1"/>
      <c r="P6" s="1"/>
    </row>
    <row r="7" customFormat="false" ht="15" hidden="false" customHeight="false" outlineLevel="0" collapsed="false">
      <c r="A7" s="1"/>
      <c r="B7" s="1"/>
      <c r="C7" s="1"/>
      <c r="D7" s="1"/>
      <c r="E7" s="1"/>
      <c r="F7" s="1"/>
      <c r="G7" s="1"/>
      <c r="H7" s="1"/>
      <c r="I7" s="1"/>
      <c r="J7" s="1"/>
      <c r="K7" s="1"/>
      <c r="L7" s="1"/>
      <c r="M7" s="1"/>
      <c r="N7" s="1"/>
      <c r="O7" s="1"/>
      <c r="P7" s="1"/>
    </row>
    <row r="8" customFormat="false" ht="15" hidden="false" customHeight="false" outlineLevel="0" collapsed="false">
      <c r="A8" s="1"/>
      <c r="B8" s="1"/>
      <c r="C8" s="1"/>
      <c r="D8" s="1"/>
      <c r="E8" s="1"/>
      <c r="F8" s="1"/>
      <c r="G8" s="1"/>
      <c r="H8" s="1"/>
      <c r="I8" s="1"/>
      <c r="J8" s="1"/>
      <c r="K8" s="1"/>
      <c r="L8" s="1"/>
      <c r="M8" s="1"/>
      <c r="N8" s="1"/>
      <c r="O8" s="1"/>
      <c r="P8" s="1"/>
    </row>
    <row r="10" customFormat="false" ht="15" hidden="false" customHeight="false" outlineLevel="0" collapsed="false">
      <c r="A10" s="602" t="s">
        <v>237</v>
      </c>
      <c r="B10" s="603" t="s">
        <v>238</v>
      </c>
      <c r="C10" s="603"/>
      <c r="D10" s="603"/>
    </row>
    <row r="11" customFormat="false" ht="15" hidden="false" customHeight="false" outlineLevel="0" collapsed="false">
      <c r="A11" s="604" t="s">
        <v>239</v>
      </c>
      <c r="B11" s="605" t="n">
        <v>42394</v>
      </c>
      <c r="C11" s="605"/>
      <c r="D11" s="605"/>
    </row>
    <row r="12" customFormat="false" ht="15" hidden="false" customHeight="false" outlineLevel="0" collapsed="false">
      <c r="A12" s="604" t="s">
        <v>240</v>
      </c>
      <c r="B12" s="606" t="s">
        <v>241</v>
      </c>
      <c r="C12" s="606"/>
      <c r="D12" s="606"/>
    </row>
    <row r="13" customFormat="false" ht="15" hidden="false" customHeight="false" outlineLevel="0" collapsed="false">
      <c r="A13" s="604" t="s">
        <v>240</v>
      </c>
      <c r="B13" s="606"/>
      <c r="C13" s="606"/>
      <c r="D13" s="606"/>
    </row>
    <row r="14" customFormat="false" ht="15" hidden="false" customHeight="false" outlineLevel="0" collapsed="false">
      <c r="A14" s="607" t="s">
        <v>240</v>
      </c>
      <c r="B14" s="608"/>
      <c r="C14" s="608"/>
      <c r="D14" s="608"/>
    </row>
    <row r="16" customFormat="false" ht="15" hidden="false" customHeight="true" outlineLevel="0" collapsed="false">
      <c r="A16" s="609" t="s">
        <v>242</v>
      </c>
      <c r="B16" s="610" t="s">
        <v>241</v>
      </c>
      <c r="C16" s="610"/>
      <c r="D16" s="610"/>
      <c r="E16" s="611" t="s">
        <v>243</v>
      </c>
      <c r="F16" s="611"/>
      <c r="G16" s="611"/>
      <c r="H16" s="611"/>
      <c r="I16" s="611"/>
      <c r="J16" s="611"/>
      <c r="K16" s="611"/>
      <c r="L16" s="611"/>
      <c r="M16" s="611"/>
    </row>
    <row r="17" customFormat="false" ht="15" hidden="false" customHeight="true" outlineLevel="0" collapsed="false">
      <c r="A17" s="609"/>
      <c r="B17" s="610"/>
      <c r="C17" s="610"/>
      <c r="D17" s="610"/>
      <c r="E17" s="612" t="s">
        <v>244</v>
      </c>
      <c r="F17" s="612"/>
      <c r="G17" s="612"/>
      <c r="H17" s="612"/>
      <c r="I17" s="612"/>
      <c r="J17" s="612"/>
      <c r="K17" s="612"/>
      <c r="L17" s="612"/>
      <c r="M17" s="612"/>
    </row>
    <row r="18" customFormat="false" ht="15" hidden="false" customHeight="true" outlineLevel="0" collapsed="false">
      <c r="A18" s="609"/>
      <c r="B18" s="610"/>
      <c r="C18" s="610"/>
      <c r="D18" s="610"/>
      <c r="E18" s="612" t="s">
        <v>245</v>
      </c>
      <c r="F18" s="612"/>
      <c r="G18" s="612"/>
      <c r="H18" s="612"/>
      <c r="I18" s="612"/>
      <c r="J18" s="612"/>
      <c r="K18" s="612"/>
      <c r="L18" s="612"/>
      <c r="M18" s="612"/>
    </row>
    <row r="19" customFormat="false" ht="15" hidden="false" customHeight="true" outlineLevel="0" collapsed="false">
      <c r="A19" s="609"/>
      <c r="B19" s="610"/>
      <c r="C19" s="610"/>
      <c r="D19" s="610"/>
      <c r="E19" s="612" t="s">
        <v>246</v>
      </c>
      <c r="F19" s="612"/>
      <c r="G19" s="612"/>
      <c r="H19" s="612"/>
      <c r="I19" s="612"/>
      <c r="J19" s="612"/>
      <c r="K19" s="612"/>
      <c r="L19" s="612"/>
      <c r="M19" s="612"/>
    </row>
    <row r="20" customFormat="false" ht="15" hidden="false" customHeight="false" outlineLevel="0" collapsed="false">
      <c r="A20" s="609"/>
      <c r="B20" s="610"/>
      <c r="C20" s="610"/>
      <c r="D20" s="610"/>
      <c r="E20" s="612"/>
      <c r="F20" s="612"/>
      <c r="G20" s="612"/>
      <c r="H20" s="612"/>
      <c r="I20" s="612"/>
      <c r="J20" s="612"/>
      <c r="K20" s="612"/>
      <c r="L20" s="612"/>
      <c r="M20" s="612"/>
    </row>
    <row r="21" customFormat="false" ht="15" hidden="false" customHeight="true" outlineLevel="0" collapsed="false">
      <c r="A21" s="609"/>
      <c r="B21" s="610"/>
      <c r="C21" s="610"/>
      <c r="D21" s="610"/>
      <c r="E21" s="612" t="s">
        <v>247</v>
      </c>
      <c r="F21" s="612"/>
      <c r="G21" s="612"/>
      <c r="H21" s="612"/>
      <c r="I21" s="612"/>
      <c r="J21" s="612"/>
      <c r="K21" s="612"/>
      <c r="L21" s="612"/>
      <c r="M21" s="612"/>
    </row>
    <row r="22" customFormat="false" ht="15" hidden="false" customHeight="true" outlineLevel="0" collapsed="false">
      <c r="A22" s="609"/>
      <c r="B22" s="610"/>
      <c r="C22" s="610"/>
      <c r="D22" s="610"/>
      <c r="E22" s="612" t="s">
        <v>248</v>
      </c>
      <c r="F22" s="612"/>
      <c r="G22" s="612"/>
      <c r="H22" s="612"/>
      <c r="I22" s="612"/>
      <c r="J22" s="612"/>
      <c r="K22" s="612"/>
      <c r="L22" s="612"/>
      <c r="M22" s="612"/>
    </row>
    <row r="23" customFormat="false" ht="15" hidden="false" customHeight="true" outlineLevel="0" collapsed="false">
      <c r="A23" s="609"/>
      <c r="B23" s="613"/>
      <c r="C23" s="613"/>
      <c r="D23" s="613"/>
      <c r="E23" s="614"/>
      <c r="F23" s="614"/>
      <c r="G23" s="614"/>
      <c r="H23" s="614"/>
      <c r="I23" s="614"/>
      <c r="J23" s="614"/>
      <c r="K23" s="614"/>
      <c r="L23" s="614"/>
      <c r="M23" s="614"/>
    </row>
    <row r="24" customFormat="false" ht="15" hidden="false" customHeight="true" outlineLevel="0" collapsed="false">
      <c r="A24" s="609"/>
      <c r="B24" s="615"/>
      <c r="C24" s="615"/>
      <c r="D24" s="615"/>
      <c r="E24" s="612"/>
      <c r="F24" s="612"/>
      <c r="G24" s="612"/>
      <c r="H24" s="612"/>
      <c r="I24" s="612"/>
      <c r="J24" s="612"/>
      <c r="K24" s="612"/>
      <c r="L24" s="612"/>
      <c r="M24" s="612"/>
    </row>
    <row r="25" customFormat="false" ht="15" hidden="false" customHeight="true" outlineLevel="0" collapsed="false">
      <c r="A25" s="609"/>
      <c r="B25" s="615"/>
      <c r="C25" s="615"/>
      <c r="D25" s="615"/>
      <c r="E25" s="612"/>
      <c r="F25" s="612"/>
      <c r="G25" s="612"/>
      <c r="H25" s="612"/>
      <c r="I25" s="612"/>
      <c r="J25" s="612"/>
      <c r="K25" s="612"/>
      <c r="L25" s="612"/>
      <c r="M25" s="612"/>
    </row>
    <row r="26" customFormat="false" ht="15" hidden="false" customHeight="true" outlineLevel="0" collapsed="false">
      <c r="A26" s="609"/>
      <c r="B26" s="615"/>
      <c r="C26" s="615"/>
      <c r="D26" s="615"/>
      <c r="E26" s="612"/>
      <c r="F26" s="612"/>
      <c r="G26" s="612"/>
      <c r="H26" s="612"/>
      <c r="I26" s="612"/>
      <c r="J26" s="612"/>
      <c r="K26" s="612"/>
      <c r="L26" s="612"/>
      <c r="M26" s="612"/>
    </row>
    <row r="27" customFormat="false" ht="15" hidden="false" customHeight="true" outlineLevel="0" collapsed="false">
      <c r="A27" s="609"/>
      <c r="B27" s="615"/>
      <c r="C27" s="615"/>
      <c r="D27" s="615"/>
      <c r="E27" s="612"/>
      <c r="F27" s="612"/>
      <c r="G27" s="612"/>
      <c r="H27" s="612"/>
      <c r="I27" s="612"/>
      <c r="J27" s="612"/>
      <c r="K27" s="612"/>
      <c r="L27" s="612"/>
      <c r="M27" s="612"/>
    </row>
    <row r="28" customFormat="false" ht="15" hidden="false" customHeight="true" outlineLevel="0" collapsed="false">
      <c r="A28" s="609"/>
      <c r="B28" s="615"/>
      <c r="C28" s="615"/>
      <c r="D28" s="615"/>
      <c r="E28" s="612"/>
      <c r="F28" s="612"/>
      <c r="G28" s="612"/>
      <c r="H28" s="612"/>
      <c r="I28" s="612"/>
      <c r="J28" s="612"/>
      <c r="K28" s="612"/>
      <c r="L28" s="612"/>
      <c r="M28" s="612"/>
    </row>
    <row r="29" customFormat="false" ht="15" hidden="false" customHeight="true" outlineLevel="0" collapsed="false">
      <c r="A29" s="609"/>
      <c r="B29" s="615"/>
      <c r="C29" s="615"/>
      <c r="D29" s="615"/>
      <c r="E29" s="612"/>
      <c r="F29" s="612"/>
      <c r="G29" s="612"/>
      <c r="H29" s="612"/>
      <c r="I29" s="612"/>
      <c r="J29" s="612"/>
      <c r="K29" s="612"/>
      <c r="L29" s="612"/>
      <c r="M29" s="612"/>
    </row>
    <row r="30" customFormat="false" ht="15" hidden="false" customHeight="true" outlineLevel="0" collapsed="false">
      <c r="A30" s="609"/>
      <c r="B30" s="615"/>
      <c r="C30" s="615"/>
      <c r="D30" s="615"/>
      <c r="E30" s="612"/>
      <c r="F30" s="612"/>
      <c r="G30" s="612"/>
      <c r="H30" s="612"/>
      <c r="I30" s="612"/>
      <c r="J30" s="612"/>
      <c r="K30" s="612"/>
      <c r="L30" s="612"/>
      <c r="M30" s="612"/>
    </row>
    <row r="31" customFormat="false" ht="15" hidden="false" customHeight="true" outlineLevel="0" collapsed="false">
      <c r="A31" s="609"/>
      <c r="B31" s="615"/>
      <c r="C31" s="615"/>
      <c r="D31" s="615"/>
      <c r="E31" s="612"/>
      <c r="F31" s="612"/>
      <c r="G31" s="612"/>
      <c r="H31" s="612"/>
      <c r="I31" s="612"/>
      <c r="J31" s="612"/>
      <c r="K31" s="612"/>
      <c r="L31" s="612"/>
      <c r="M31" s="612"/>
    </row>
    <row r="32" customFormat="false" ht="15" hidden="false" customHeight="true" outlineLevel="0" collapsed="false">
      <c r="A32" s="609"/>
      <c r="B32" s="615"/>
      <c r="C32" s="615"/>
      <c r="D32" s="615"/>
      <c r="E32" s="612"/>
      <c r="F32" s="612"/>
      <c r="G32" s="612"/>
      <c r="H32" s="612"/>
      <c r="I32" s="612"/>
      <c r="J32" s="612"/>
      <c r="K32" s="612"/>
      <c r="L32" s="612"/>
      <c r="M32" s="612"/>
    </row>
    <row r="33" customFormat="false" ht="15" hidden="false" customHeight="true" outlineLevel="0" collapsed="false">
      <c r="A33" s="609"/>
      <c r="B33" s="615"/>
      <c r="C33" s="615"/>
      <c r="D33" s="615"/>
      <c r="E33" s="612"/>
      <c r="F33" s="612"/>
      <c r="G33" s="612"/>
      <c r="H33" s="612"/>
      <c r="I33" s="612"/>
      <c r="J33" s="612"/>
      <c r="K33" s="612"/>
      <c r="L33" s="612"/>
      <c r="M33" s="612"/>
    </row>
    <row r="34" customFormat="false" ht="15" hidden="false" customHeight="true" outlineLevel="0" collapsed="false">
      <c r="A34" s="609"/>
      <c r="B34" s="615"/>
      <c r="C34" s="615"/>
      <c r="D34" s="615"/>
      <c r="E34" s="612"/>
      <c r="F34" s="612"/>
      <c r="G34" s="612"/>
      <c r="H34" s="612"/>
      <c r="I34" s="612"/>
      <c r="J34" s="612"/>
      <c r="K34" s="612"/>
      <c r="L34" s="612"/>
      <c r="M34" s="612"/>
    </row>
    <row r="35" customFormat="false" ht="15" hidden="false" customHeight="true" outlineLevel="0" collapsed="false">
      <c r="A35" s="609"/>
      <c r="B35" s="615"/>
      <c r="C35" s="615"/>
      <c r="D35" s="615"/>
      <c r="E35" s="612"/>
      <c r="F35" s="612"/>
      <c r="G35" s="612"/>
      <c r="H35" s="612"/>
      <c r="I35" s="612"/>
      <c r="J35" s="612"/>
      <c r="K35" s="612"/>
      <c r="L35" s="612"/>
      <c r="M35" s="612"/>
    </row>
    <row r="36" customFormat="false" ht="15" hidden="false" customHeight="true" outlineLevel="0" collapsed="false">
      <c r="A36" s="609"/>
      <c r="B36" s="616"/>
      <c r="C36" s="616"/>
      <c r="D36" s="616"/>
      <c r="E36" s="617"/>
      <c r="F36" s="617"/>
      <c r="G36" s="617"/>
      <c r="H36" s="617"/>
      <c r="I36" s="617"/>
      <c r="J36" s="617"/>
      <c r="K36" s="617"/>
      <c r="L36" s="617"/>
      <c r="M36" s="617"/>
    </row>
  </sheetData>
  <sheetProtection sheet="true" password="defd" objects="true" scenarios="true" selectLockedCells="true"/>
  <mergeCells count="42">
    <mergeCell ref="A1:P8"/>
    <mergeCell ref="B10:D10"/>
    <mergeCell ref="B11:D11"/>
    <mergeCell ref="B12:D12"/>
    <mergeCell ref="B13:D13"/>
    <mergeCell ref="B14:D14"/>
    <mergeCell ref="A16:A36"/>
    <mergeCell ref="B16:D22"/>
    <mergeCell ref="E16:M16"/>
    <mergeCell ref="E17:M17"/>
    <mergeCell ref="E18:M18"/>
    <mergeCell ref="E19:M20"/>
    <mergeCell ref="E21:M21"/>
    <mergeCell ref="E22:M22"/>
    <mergeCell ref="B23:D23"/>
    <mergeCell ref="E23:M23"/>
    <mergeCell ref="B24:D24"/>
    <mergeCell ref="E24:M24"/>
    <mergeCell ref="B25:D25"/>
    <mergeCell ref="E25:M25"/>
    <mergeCell ref="B26:D26"/>
    <mergeCell ref="E26:M26"/>
    <mergeCell ref="B27:D27"/>
    <mergeCell ref="E27:M27"/>
    <mergeCell ref="B28:D28"/>
    <mergeCell ref="E28:M28"/>
    <mergeCell ref="B29:D29"/>
    <mergeCell ref="E29:M29"/>
    <mergeCell ref="B30:D30"/>
    <mergeCell ref="E30:M30"/>
    <mergeCell ref="B31:D31"/>
    <mergeCell ref="E31:M31"/>
    <mergeCell ref="B32:D32"/>
    <mergeCell ref="E32:M32"/>
    <mergeCell ref="B33:D33"/>
    <mergeCell ref="E33:M33"/>
    <mergeCell ref="B34:D34"/>
    <mergeCell ref="E34:M34"/>
    <mergeCell ref="B35:D35"/>
    <mergeCell ref="E35:M35"/>
    <mergeCell ref="B36:D36"/>
    <mergeCell ref="E36:M3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N35"/>
  <sheetViews>
    <sheetView windowProtection="false"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4234693877551"/>
  </cols>
  <sheetData>
    <row r="1" customFormat="false" ht="15" hidden="false" customHeight="false" outlineLevel="0" collapsed="false">
      <c r="A1" s="23" t="s">
        <v>249</v>
      </c>
      <c r="B1" s="23"/>
      <c r="C1" s="618" t="s">
        <v>250</v>
      </c>
      <c r="D1" s="618"/>
      <c r="E1" s="618"/>
      <c r="F1" s="618"/>
      <c r="G1" s="618"/>
      <c r="H1" s="618"/>
      <c r="I1" s="618"/>
      <c r="J1" s="618"/>
      <c r="K1" s="618"/>
      <c r="L1" s="618"/>
      <c r="M1" s="618"/>
      <c r="N1" s="618"/>
    </row>
    <row r="2" customFormat="false" ht="15" hidden="false" customHeight="false" outlineLevel="0" collapsed="false">
      <c r="A2" s="619" t="s">
        <v>251</v>
      </c>
      <c r="B2" s="619"/>
      <c r="C2" s="618" t="s">
        <v>252</v>
      </c>
      <c r="D2" s="618"/>
      <c r="E2" s="618"/>
      <c r="F2" s="618"/>
      <c r="G2" s="618"/>
      <c r="H2" s="618"/>
      <c r="I2" s="618"/>
      <c r="J2" s="618"/>
      <c r="K2" s="618"/>
      <c r="L2" s="618"/>
      <c r="M2" s="618"/>
      <c r="N2" s="618"/>
    </row>
    <row r="3" customFormat="false" ht="15" hidden="false" customHeight="false" outlineLevel="0" collapsed="false">
      <c r="A3" s="23" t="s">
        <v>253</v>
      </c>
      <c r="B3" s="23"/>
      <c r="C3" s="618" t="s">
        <v>254</v>
      </c>
      <c r="D3" s="618"/>
      <c r="E3" s="618"/>
      <c r="F3" s="618"/>
      <c r="G3" s="618"/>
      <c r="H3" s="618"/>
      <c r="I3" s="618"/>
      <c r="J3" s="618"/>
      <c r="K3" s="618"/>
      <c r="L3" s="618"/>
      <c r="M3" s="618"/>
      <c r="N3" s="618"/>
    </row>
    <row r="4" customFormat="false" ht="15" hidden="false" customHeight="false" outlineLevel="0" collapsed="false">
      <c r="A4" s="23" t="s">
        <v>255</v>
      </c>
      <c r="B4" s="23"/>
      <c r="C4" s="618" t="s">
        <v>256</v>
      </c>
      <c r="D4" s="618"/>
      <c r="E4" s="618"/>
      <c r="F4" s="618"/>
      <c r="G4" s="618"/>
      <c r="H4" s="618"/>
      <c r="I4" s="618"/>
      <c r="J4" s="618"/>
      <c r="K4" s="618"/>
      <c r="L4" s="618"/>
      <c r="M4" s="618"/>
      <c r="N4" s="618"/>
    </row>
    <row r="5" customFormat="false" ht="15" hidden="false" customHeight="false" outlineLevel="0" collapsed="false">
      <c r="A5" s="23" t="s">
        <v>230</v>
      </c>
      <c r="B5" s="23"/>
      <c r="C5" s="620" t="s">
        <v>257</v>
      </c>
      <c r="D5" s="620"/>
      <c r="E5" s="620"/>
      <c r="F5" s="620"/>
      <c r="G5" s="620"/>
      <c r="H5" s="620"/>
      <c r="I5" s="620"/>
      <c r="J5" s="620"/>
      <c r="K5" s="620"/>
      <c r="L5" s="620"/>
      <c r="M5" s="620"/>
      <c r="N5" s="620"/>
    </row>
    <row r="6" customFormat="false" ht="15" hidden="false" customHeight="false" outlineLevel="0" collapsed="false">
      <c r="A6" s="23" t="s">
        <v>258</v>
      </c>
      <c r="B6" s="23"/>
      <c r="C6" s="621" t="s">
        <v>259</v>
      </c>
      <c r="D6" s="621"/>
      <c r="E6" s="621"/>
      <c r="F6" s="621"/>
      <c r="G6" s="621"/>
      <c r="H6" s="621"/>
      <c r="I6" s="621"/>
      <c r="J6" s="621"/>
      <c r="K6" s="621"/>
      <c r="L6" s="621"/>
      <c r="M6" s="621"/>
      <c r="N6" s="621"/>
    </row>
    <row r="7" customFormat="false" ht="15" hidden="false" customHeight="false" outlineLevel="0" collapsed="false">
      <c r="A7" s="23" t="s">
        <v>260</v>
      </c>
      <c r="B7" s="23"/>
      <c r="C7" s="621" t="s">
        <v>261</v>
      </c>
      <c r="D7" s="621"/>
      <c r="E7" s="621"/>
      <c r="F7" s="621"/>
      <c r="G7" s="621"/>
      <c r="H7" s="621"/>
      <c r="I7" s="621"/>
      <c r="J7" s="621"/>
      <c r="K7" s="621"/>
      <c r="L7" s="621"/>
      <c r="M7" s="621"/>
      <c r="N7" s="621"/>
    </row>
    <row r="8" customFormat="false" ht="15" hidden="false" customHeight="false" outlineLevel="0" collapsed="false">
      <c r="A8" s="23" t="s">
        <v>262</v>
      </c>
      <c r="B8" s="23"/>
      <c r="C8" s="621" t="s">
        <v>263</v>
      </c>
      <c r="D8" s="621"/>
      <c r="E8" s="621"/>
      <c r="F8" s="621"/>
      <c r="G8" s="621"/>
      <c r="H8" s="621"/>
      <c r="I8" s="621"/>
      <c r="J8" s="621"/>
      <c r="K8" s="621"/>
      <c r="L8" s="621"/>
      <c r="M8" s="621"/>
      <c r="N8" s="621"/>
    </row>
    <row r="9" customFormat="false" ht="15" hidden="false" customHeight="false" outlineLevel="0" collapsed="false">
      <c r="A9" s="622"/>
      <c r="B9" s="623"/>
      <c r="C9" s="623"/>
      <c r="D9" s="624"/>
      <c r="E9" s="624"/>
      <c r="F9" s="624"/>
      <c r="G9" s="624"/>
      <c r="H9" s="624"/>
      <c r="I9" s="624"/>
      <c r="J9" s="624"/>
      <c r="K9" s="624"/>
      <c r="L9" s="624"/>
      <c r="M9" s="624"/>
      <c r="N9" s="625"/>
    </row>
    <row r="10" customFormat="false" ht="15" hidden="false" customHeight="false" outlineLevel="0" collapsed="false">
      <c r="A10" s="626"/>
      <c r="B10" s="627" t="str">
        <f aca="false">CONCATENATE("This is a contract between the supplier and manufacturer, ",C1,", and ", C2,", otherwise known as [",C3,"].")</f>
        <v>This is a contract between the supplier and manufacturer, "Sup and Manu", and "Insert name here", otherwise known as [Inh].</v>
      </c>
      <c r="C10" s="627"/>
      <c r="D10" s="627"/>
      <c r="E10" s="627"/>
      <c r="F10" s="627"/>
      <c r="G10" s="627"/>
      <c r="H10" s="627"/>
      <c r="I10" s="627"/>
      <c r="J10" s="627"/>
      <c r="K10" s="627"/>
      <c r="L10" s="627"/>
      <c r="M10" s="627"/>
      <c r="N10" s="628"/>
    </row>
    <row r="11" customFormat="false" ht="15" hidden="false" customHeight="false" outlineLevel="0" collapsed="false">
      <c r="A11" s="626"/>
      <c r="B11" s="627"/>
      <c r="C11" s="627"/>
      <c r="D11" s="627"/>
      <c r="E11" s="627"/>
      <c r="F11" s="627"/>
      <c r="G11" s="627"/>
      <c r="H11" s="627"/>
      <c r="I11" s="627"/>
      <c r="J11" s="627"/>
      <c r="K11" s="627"/>
      <c r="L11" s="627"/>
      <c r="M11" s="627"/>
      <c r="N11" s="628"/>
    </row>
    <row r="12" customFormat="false" ht="15" hidden="false" customHeight="false" outlineLevel="0" collapsed="false">
      <c r="A12" s="626"/>
      <c r="B12" s="627"/>
      <c r="C12" s="627"/>
      <c r="D12" s="627"/>
      <c r="E12" s="627"/>
      <c r="F12" s="627"/>
      <c r="G12" s="627"/>
      <c r="H12" s="627"/>
      <c r="I12" s="627"/>
      <c r="J12" s="627"/>
      <c r="K12" s="627"/>
      <c r="L12" s="627"/>
      <c r="M12" s="627"/>
      <c r="N12" s="628"/>
    </row>
    <row r="13" customFormat="false" ht="15" hidden="false" customHeight="true" outlineLevel="0" collapsed="false">
      <c r="A13" s="626"/>
      <c r="B13" s="629" t="s">
        <v>264</v>
      </c>
      <c r="C13" s="629"/>
      <c r="D13" s="629"/>
      <c r="E13" s="629"/>
      <c r="F13" s="629"/>
      <c r="G13" s="629"/>
      <c r="H13" s="629"/>
      <c r="I13" s="629"/>
      <c r="J13" s="629"/>
      <c r="K13" s="629"/>
      <c r="L13" s="629"/>
      <c r="M13" s="629"/>
      <c r="N13" s="628"/>
    </row>
    <row r="14" customFormat="false" ht="15" hidden="false" customHeight="false" outlineLevel="0" collapsed="false">
      <c r="A14" s="626"/>
      <c r="B14" s="629"/>
      <c r="C14" s="629"/>
      <c r="D14" s="629"/>
      <c r="E14" s="629"/>
      <c r="F14" s="629"/>
      <c r="G14" s="629"/>
      <c r="H14" s="629"/>
      <c r="I14" s="629"/>
      <c r="J14" s="629"/>
      <c r="K14" s="629"/>
      <c r="L14" s="629"/>
      <c r="M14" s="629"/>
      <c r="N14" s="628"/>
    </row>
    <row r="15" customFormat="false" ht="15" hidden="false" customHeight="false" outlineLevel="0" collapsed="false">
      <c r="A15" s="626"/>
      <c r="B15" s="630"/>
      <c r="C15" s="630"/>
      <c r="D15" s="630"/>
      <c r="E15" s="630"/>
      <c r="F15" s="630"/>
      <c r="G15" s="630"/>
      <c r="H15" s="630"/>
      <c r="I15" s="630"/>
      <c r="J15" s="630"/>
      <c r="K15" s="630"/>
      <c r="L15" s="630"/>
      <c r="M15" s="630"/>
      <c r="N15" s="628"/>
    </row>
    <row r="16" customFormat="false" ht="15" hidden="false" customHeight="false" outlineLevel="0" collapsed="false">
      <c r="A16" s="626"/>
      <c r="B16" s="631" t="str">
        <f aca="false">CONCATENATE("This contract relates to the successful ",C4," to the predetermined stations where needed. Payment of ",C5," will be given apon successful delivery of the item. In the event the item is lost, the transporter is liable for ",C6,". Continuous loss of cargo will result in the transporting clause of the contract being cancelled and it being awarded to another party.")</f>
        <v>This contract relates to the successful Delivery of Manufacturing goods to the predetermined stations where needed. Payment of 20% of the item(s) value will be given apon successful delivery of the item. In the event the item is lost, the transporter is liable for 100%, or the full cost of the item(s) lost. Continuous loss of cargo will result in the transporting clause of the contract being cancelled and it being awarded to another party.</v>
      </c>
      <c r="C16" s="631"/>
      <c r="D16" s="631"/>
      <c r="E16" s="631"/>
      <c r="F16" s="631"/>
      <c r="G16" s="631"/>
      <c r="H16" s="631"/>
      <c r="I16" s="631"/>
      <c r="J16" s="631"/>
      <c r="K16" s="631"/>
      <c r="L16" s="631"/>
      <c r="M16" s="631"/>
      <c r="N16" s="628"/>
    </row>
    <row r="17" customFormat="false" ht="15" hidden="false" customHeight="false" outlineLevel="0" collapsed="false">
      <c r="A17" s="626"/>
      <c r="B17" s="631"/>
      <c r="C17" s="631"/>
      <c r="D17" s="631"/>
      <c r="E17" s="631"/>
      <c r="F17" s="631"/>
      <c r="G17" s="631"/>
      <c r="H17" s="631"/>
      <c r="I17" s="631"/>
      <c r="J17" s="631"/>
      <c r="K17" s="631"/>
      <c r="L17" s="631"/>
      <c r="M17" s="631"/>
      <c r="N17" s="628"/>
    </row>
    <row r="18" customFormat="false" ht="15" hidden="false" customHeight="false" outlineLevel="0" collapsed="false">
      <c r="A18" s="626"/>
      <c r="B18" s="631"/>
      <c r="C18" s="631"/>
      <c r="D18" s="631"/>
      <c r="E18" s="631"/>
      <c r="F18" s="631"/>
      <c r="G18" s="631"/>
      <c r="H18" s="631"/>
      <c r="I18" s="631"/>
      <c r="J18" s="631"/>
      <c r="K18" s="631"/>
      <c r="L18" s="631"/>
      <c r="M18" s="631"/>
      <c r="N18" s="628"/>
    </row>
    <row r="19" customFormat="false" ht="15" hidden="false" customHeight="false" outlineLevel="0" collapsed="false">
      <c r="A19" s="626"/>
      <c r="B19" s="631"/>
      <c r="C19" s="631"/>
      <c r="D19" s="631"/>
      <c r="E19" s="631"/>
      <c r="F19" s="631"/>
      <c r="G19" s="631"/>
      <c r="H19" s="631"/>
      <c r="I19" s="631"/>
      <c r="J19" s="631"/>
      <c r="K19" s="631"/>
      <c r="L19" s="631"/>
      <c r="M19" s="631"/>
      <c r="N19" s="628"/>
    </row>
    <row r="20" customFormat="false" ht="15" hidden="false" customHeight="false" outlineLevel="0" collapsed="false">
      <c r="A20" s="626"/>
      <c r="B20" s="630"/>
      <c r="C20" s="630"/>
      <c r="D20" s="630"/>
      <c r="E20" s="630"/>
      <c r="F20" s="630"/>
      <c r="G20" s="630"/>
      <c r="H20" s="630"/>
      <c r="I20" s="630"/>
      <c r="J20" s="630"/>
      <c r="K20" s="630"/>
      <c r="L20" s="630"/>
      <c r="M20" s="630"/>
      <c r="N20" s="628"/>
    </row>
    <row r="21" customFormat="false" ht="15" hidden="false" customHeight="false" outlineLevel="0" collapsed="false">
      <c r="A21" s="626"/>
      <c r="B21" s="631" t="str">
        <f aca="false">CONCATENATE("In return, I, ",C1,", will act as a supplier to [",C3,"], for manufacturing goods as and when they require it. A full list of prices that both parties agree to will be provided with the contract.")</f>
        <v>In return, I, "Sup and Manu", will act as a supplier to [Inh], for manufacturing goods as and when they require it. A full list of prices that both parties agree to will be provided with the contract.</v>
      </c>
      <c r="C21" s="631"/>
      <c r="D21" s="631"/>
      <c r="E21" s="631"/>
      <c r="F21" s="631"/>
      <c r="G21" s="631"/>
      <c r="H21" s="631"/>
      <c r="I21" s="631"/>
      <c r="J21" s="631"/>
      <c r="K21" s="631"/>
      <c r="L21" s="631"/>
      <c r="M21" s="631"/>
      <c r="N21" s="628"/>
    </row>
    <row r="22" customFormat="false" ht="15" hidden="false" customHeight="false" outlineLevel="0" collapsed="false">
      <c r="A22" s="626"/>
      <c r="B22" s="631"/>
      <c r="C22" s="631"/>
      <c r="D22" s="631"/>
      <c r="E22" s="631"/>
      <c r="F22" s="631"/>
      <c r="G22" s="631"/>
      <c r="H22" s="631"/>
      <c r="I22" s="631"/>
      <c r="J22" s="631"/>
      <c r="K22" s="631"/>
      <c r="L22" s="631"/>
      <c r="M22" s="631"/>
      <c r="N22" s="628"/>
    </row>
    <row r="23" customFormat="false" ht="15" hidden="false" customHeight="false" outlineLevel="0" collapsed="false">
      <c r="A23" s="626"/>
      <c r="B23" s="632"/>
      <c r="C23" s="632"/>
      <c r="D23" s="632"/>
      <c r="E23" s="632"/>
      <c r="F23" s="632"/>
      <c r="G23" s="632"/>
      <c r="H23" s="632"/>
      <c r="I23" s="632"/>
      <c r="J23" s="632"/>
      <c r="K23" s="632"/>
      <c r="L23" s="632"/>
      <c r="M23" s="632"/>
      <c r="N23" s="628"/>
    </row>
    <row r="24" customFormat="false" ht="15" hidden="false" customHeight="false" outlineLevel="0" collapsed="false">
      <c r="A24" s="626"/>
      <c r="B24" s="631" t="str">
        <f aca="false">CONCATENATE("I am also willing to purchase from [",C3,"], ",C8,", used in the manufacturing of goods to their full value. And will also pay for delivery of said ",C8," to the maximum of ",C5,", in the event that I am unable to pick it up myself. Please note that this only applies to ",C7,", that I am unable to obtain myself.")</f>
        <v>I am also willing to purchase from [Inh], Bot drops, used in the manufacturing of goods to their full value. And will also pay for delivery of said Bot drops to the maximum of 20% of the item(s) value, in the event that I am unable to pick it up myself. Please note that this only applies to Samoflange, Observer optics, and Data aggregators used in the manufacturing, that I am unable to obtain myself.</v>
      </c>
      <c r="C24" s="631"/>
      <c r="D24" s="631"/>
      <c r="E24" s="631"/>
      <c r="F24" s="631"/>
      <c r="G24" s="631"/>
      <c r="H24" s="631"/>
      <c r="I24" s="631"/>
      <c r="J24" s="631"/>
      <c r="K24" s="631"/>
      <c r="L24" s="631"/>
      <c r="M24" s="631"/>
      <c r="N24" s="628"/>
    </row>
    <row r="25" customFormat="false" ht="15" hidden="false" customHeight="false" outlineLevel="0" collapsed="false">
      <c r="A25" s="626"/>
      <c r="B25" s="631"/>
      <c r="C25" s="631"/>
      <c r="D25" s="631"/>
      <c r="E25" s="631"/>
      <c r="F25" s="631"/>
      <c r="G25" s="631"/>
      <c r="H25" s="631"/>
      <c r="I25" s="631"/>
      <c r="J25" s="631"/>
      <c r="K25" s="631"/>
      <c r="L25" s="631"/>
      <c r="M25" s="631"/>
      <c r="N25" s="628"/>
    </row>
    <row r="26" customFormat="false" ht="15" hidden="false" customHeight="false" outlineLevel="0" collapsed="false">
      <c r="A26" s="626"/>
      <c r="B26" s="631"/>
      <c r="C26" s="631"/>
      <c r="D26" s="631"/>
      <c r="E26" s="631"/>
      <c r="F26" s="631"/>
      <c r="G26" s="631"/>
      <c r="H26" s="631"/>
      <c r="I26" s="631"/>
      <c r="J26" s="631"/>
      <c r="K26" s="631"/>
      <c r="L26" s="631"/>
      <c r="M26" s="631"/>
      <c r="N26" s="628"/>
    </row>
    <row r="27" customFormat="false" ht="15" hidden="false" customHeight="false" outlineLevel="0" collapsed="false">
      <c r="A27" s="626"/>
      <c r="B27" s="631"/>
      <c r="C27" s="631"/>
      <c r="D27" s="631"/>
      <c r="E27" s="631"/>
      <c r="F27" s="631"/>
      <c r="G27" s="631"/>
      <c r="H27" s="631"/>
      <c r="I27" s="631"/>
      <c r="J27" s="631"/>
      <c r="K27" s="631"/>
      <c r="L27" s="631"/>
      <c r="M27" s="631"/>
      <c r="N27" s="628"/>
    </row>
    <row r="28" customFormat="false" ht="15" hidden="false" customHeight="false" outlineLevel="0" collapsed="false">
      <c r="A28" s="626"/>
      <c r="B28" s="630"/>
      <c r="C28" s="630"/>
      <c r="D28" s="630"/>
      <c r="E28" s="630"/>
      <c r="F28" s="630"/>
      <c r="G28" s="630"/>
      <c r="H28" s="630"/>
      <c r="I28" s="630"/>
      <c r="J28" s="630"/>
      <c r="K28" s="630"/>
      <c r="L28" s="630"/>
      <c r="M28" s="630"/>
      <c r="N28" s="628"/>
    </row>
    <row r="29" customFormat="false" ht="15" hidden="false" customHeight="true" outlineLevel="0" collapsed="false">
      <c r="A29" s="626"/>
      <c r="B29" s="633" t="s">
        <v>265</v>
      </c>
      <c r="C29" s="633"/>
      <c r="D29" s="634"/>
      <c r="E29" s="631" t="str">
        <f aca="false">IF(D29="Yes",CONCATENATE("I, the rep of [",C3,"] do hereby agree to this contract as stipulated above"),IF(D29="No",CONCATENATE("I, the rep of [",C3,"] do NOT agree to this contract as stipulated above, for the following reasons"),""))</f>
        <v/>
      </c>
      <c r="F29" s="631"/>
      <c r="G29" s="631"/>
      <c r="H29" s="631"/>
      <c r="I29" s="631"/>
      <c r="J29" s="631"/>
      <c r="K29" s="631"/>
      <c r="L29" s="631"/>
      <c r="M29" s="631"/>
      <c r="N29" s="628"/>
    </row>
    <row r="30" customFormat="false" ht="15" hidden="false" customHeight="false" outlineLevel="0" collapsed="false">
      <c r="A30" s="626"/>
      <c r="B30" s="633"/>
      <c r="C30" s="633"/>
      <c r="D30" s="634"/>
      <c r="E30" s="631"/>
      <c r="F30" s="631"/>
      <c r="G30" s="631"/>
      <c r="H30" s="631"/>
      <c r="I30" s="631"/>
      <c r="J30" s="631"/>
      <c r="K30" s="631"/>
      <c r="L30" s="631"/>
      <c r="M30" s="631"/>
      <c r="N30" s="628"/>
    </row>
    <row r="31" customFormat="false" ht="15" hidden="false" customHeight="false" outlineLevel="0" collapsed="false">
      <c r="A31" s="626"/>
      <c r="B31" s="635" t="str">
        <f aca="false">IF(D29="No","In the event you refuse this contract, please specify here why the contract was rejected.","")</f>
        <v/>
      </c>
      <c r="C31" s="635"/>
      <c r="D31" s="635"/>
      <c r="E31" s="636"/>
      <c r="F31" s="636"/>
      <c r="G31" s="636"/>
      <c r="H31" s="636"/>
      <c r="I31" s="636"/>
      <c r="J31" s="636"/>
      <c r="K31" s="636"/>
      <c r="L31" s="636"/>
      <c r="M31" s="636"/>
      <c r="N31" s="628"/>
    </row>
    <row r="32" customFormat="false" ht="15" hidden="false" customHeight="true" outlineLevel="0" collapsed="false">
      <c r="A32" s="626"/>
      <c r="B32" s="635"/>
      <c r="C32" s="635"/>
      <c r="D32" s="635"/>
      <c r="E32" s="636"/>
      <c r="F32" s="636"/>
      <c r="G32" s="636"/>
      <c r="H32" s="636"/>
      <c r="I32" s="636"/>
      <c r="J32" s="636"/>
      <c r="K32" s="636"/>
      <c r="L32" s="636"/>
      <c r="M32" s="636"/>
      <c r="N32" s="628"/>
    </row>
    <row r="33" customFormat="false" ht="15" hidden="false" customHeight="false" outlineLevel="0" collapsed="false">
      <c r="A33" s="626"/>
      <c r="B33" s="635"/>
      <c r="C33" s="635"/>
      <c r="D33" s="635"/>
      <c r="E33" s="636"/>
      <c r="F33" s="636"/>
      <c r="G33" s="636"/>
      <c r="H33" s="636"/>
      <c r="I33" s="636"/>
      <c r="J33" s="636"/>
      <c r="K33" s="636"/>
      <c r="L33" s="636"/>
      <c r="M33" s="636"/>
      <c r="N33" s="628"/>
    </row>
    <row r="34" customFormat="false" ht="15" hidden="false" customHeight="false" outlineLevel="0" collapsed="false">
      <c r="A34" s="626"/>
      <c r="B34" s="635"/>
      <c r="C34" s="635"/>
      <c r="D34" s="635"/>
      <c r="E34" s="636"/>
      <c r="F34" s="636"/>
      <c r="G34" s="636"/>
      <c r="H34" s="636"/>
      <c r="I34" s="636"/>
      <c r="J34" s="636"/>
      <c r="K34" s="636"/>
      <c r="L34" s="636"/>
      <c r="M34" s="636"/>
      <c r="N34" s="628"/>
    </row>
    <row r="35" customFormat="false" ht="15" hidden="false" customHeight="false" outlineLevel="0" collapsed="false">
      <c r="A35" s="637"/>
      <c r="B35" s="638"/>
      <c r="C35" s="638"/>
      <c r="D35" s="638"/>
      <c r="E35" s="638"/>
      <c r="F35" s="638"/>
      <c r="G35" s="638"/>
      <c r="H35" s="638"/>
      <c r="I35" s="638"/>
      <c r="J35" s="638"/>
      <c r="K35" s="638"/>
      <c r="L35" s="638"/>
      <c r="M35" s="638"/>
      <c r="N35" s="639"/>
    </row>
  </sheetData>
  <sheetProtection sheet="true" password="defd" objects="true" scenarios="true" selectLockedCells="true"/>
  <mergeCells count="26">
    <mergeCell ref="A1:B1"/>
    <mergeCell ref="C1:N1"/>
    <mergeCell ref="A2:B2"/>
    <mergeCell ref="C2:N2"/>
    <mergeCell ref="A3:B3"/>
    <mergeCell ref="C3:N3"/>
    <mergeCell ref="A4:B4"/>
    <mergeCell ref="C4:N4"/>
    <mergeCell ref="A5:B5"/>
    <mergeCell ref="C5:N5"/>
    <mergeCell ref="A6:B6"/>
    <mergeCell ref="C6:N6"/>
    <mergeCell ref="A7:B7"/>
    <mergeCell ref="C7:N7"/>
    <mergeCell ref="A8:B8"/>
    <mergeCell ref="C8:N8"/>
    <mergeCell ref="B10:M12"/>
    <mergeCell ref="B13:M14"/>
    <mergeCell ref="B16:M19"/>
    <mergeCell ref="B21:M22"/>
    <mergeCell ref="B24:M27"/>
    <mergeCell ref="B29:C30"/>
    <mergeCell ref="D29:D30"/>
    <mergeCell ref="E29:M30"/>
    <mergeCell ref="B31:D34"/>
    <mergeCell ref="E31:M3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G20"/>
  <sheetViews>
    <sheetView windowProtection="false" showFormulas="false" showGridLines="true" showRowColHeaders="true" showZeros="false" rightToLeft="false" tabSelected="false" showOutlineSymbols="true" defaultGridColor="true" view="normal" topLeftCell="A1" colorId="64" zoomScale="95" zoomScaleNormal="95" zoomScalePageLayoutView="100" workbookViewId="0">
      <selection pane="topLeft" activeCell="C17" activeCellId="0" sqref="C17"/>
    </sheetView>
  </sheetViews>
  <sheetFormatPr defaultRowHeight="15"/>
  <cols>
    <col collapsed="false" hidden="false" max="1025" min="1" style="0" width="11.5714285714286"/>
  </cols>
  <sheetData>
    <row r="1" customFormat="false" ht="12.75" hidden="false" customHeight="true" outlineLevel="0" collapsed="false">
      <c r="A1" s="640" t="s">
        <v>266</v>
      </c>
      <c r="B1" s="640"/>
      <c r="C1" s="640"/>
      <c r="D1" s="640"/>
      <c r="E1" s="640"/>
      <c r="F1" s="640"/>
      <c r="G1" s="640"/>
    </row>
    <row r="2" customFormat="false" ht="12.75" hidden="false" customHeight="true" outlineLevel="0" collapsed="false">
      <c r="A2" s="640"/>
      <c r="B2" s="640"/>
      <c r="C2" s="640"/>
      <c r="D2" s="640"/>
      <c r="E2" s="640"/>
      <c r="F2" s="640"/>
      <c r="G2" s="640"/>
    </row>
    <row r="3" customFormat="false" ht="12.75" hidden="false" customHeight="true" outlineLevel="0" collapsed="false">
      <c r="A3" s="640"/>
      <c r="B3" s="640"/>
      <c r="C3" s="640"/>
      <c r="D3" s="640"/>
      <c r="E3" s="640"/>
      <c r="F3" s="640"/>
      <c r="G3" s="640"/>
    </row>
    <row r="4" customFormat="false" ht="12.75" hidden="false" customHeight="true" outlineLevel="0" collapsed="false">
      <c r="A4" s="640"/>
      <c r="B4" s="640"/>
      <c r="C4" s="640"/>
      <c r="D4" s="640"/>
      <c r="E4" s="640"/>
      <c r="F4" s="640"/>
      <c r="G4" s="640"/>
    </row>
    <row r="5" customFormat="false" ht="12.75" hidden="false" customHeight="true" outlineLevel="0" collapsed="false">
      <c r="A5" s="640"/>
      <c r="B5" s="640"/>
      <c r="C5" s="640"/>
      <c r="D5" s="640"/>
      <c r="E5" s="640"/>
      <c r="F5" s="640"/>
      <c r="G5" s="640"/>
    </row>
    <row r="6" customFormat="false" ht="12.75" hidden="false" customHeight="true" outlineLevel="0" collapsed="false">
      <c r="A6" s="640"/>
      <c r="B6" s="640"/>
      <c r="C6" s="640"/>
      <c r="D6" s="640"/>
      <c r="E6" s="640"/>
      <c r="F6" s="640"/>
      <c r="G6" s="640"/>
    </row>
    <row r="7" customFormat="false" ht="12.75" hidden="false" customHeight="true" outlineLevel="0" collapsed="false">
      <c r="A7" s="641"/>
      <c r="B7" s="642"/>
      <c r="C7" s="642"/>
    </row>
    <row r="8" customFormat="false" ht="13.9" hidden="false" customHeight="true" outlineLevel="0" collapsed="false">
      <c r="A8" s="643" t="s">
        <v>267</v>
      </c>
      <c r="B8" s="644" t="s">
        <v>268</v>
      </c>
      <c r="C8" s="644" t="s">
        <v>269</v>
      </c>
      <c r="D8" s="645" t="s">
        <v>270</v>
      </c>
      <c r="E8" s="645"/>
      <c r="F8" s="645"/>
      <c r="G8" s="645"/>
    </row>
    <row r="9" customFormat="false" ht="15" hidden="false" customHeight="false" outlineLevel="0" collapsed="false">
      <c r="A9" s="643"/>
      <c r="B9" s="644" t="s">
        <v>271</v>
      </c>
      <c r="C9" s="644" t="s">
        <v>272</v>
      </c>
      <c r="D9" s="645" t="s">
        <v>273</v>
      </c>
      <c r="E9" s="645"/>
      <c r="F9" s="645"/>
      <c r="G9" s="645"/>
    </row>
    <row r="10" customFormat="false" ht="13.9" hidden="false" customHeight="true" outlineLevel="0" collapsed="false">
      <c r="A10" s="643"/>
      <c r="B10" s="644" t="s">
        <v>274</v>
      </c>
      <c r="C10" s="644" t="s">
        <v>275</v>
      </c>
      <c r="D10" s="645" t="s">
        <v>276</v>
      </c>
      <c r="E10" s="645"/>
      <c r="F10" s="645"/>
      <c r="G10" s="645"/>
    </row>
    <row r="11" customFormat="false" ht="15" hidden="false" customHeight="false" outlineLevel="0" collapsed="false">
      <c r="A11" s="643"/>
      <c r="B11" s="643"/>
      <c r="C11" s="644" t="s">
        <v>277</v>
      </c>
      <c r="D11" s="645" t="s">
        <v>276</v>
      </c>
      <c r="E11" s="645"/>
      <c r="F11" s="645"/>
      <c r="G11" s="645"/>
    </row>
    <row r="12" customFormat="false" ht="13.9" hidden="false" customHeight="true" outlineLevel="0" collapsed="false">
      <c r="A12" s="643"/>
      <c r="B12" s="644" t="s">
        <v>278</v>
      </c>
      <c r="C12" s="644" t="s">
        <v>279</v>
      </c>
      <c r="D12" s="645" t="s">
        <v>276</v>
      </c>
      <c r="E12" s="645"/>
      <c r="F12" s="645"/>
      <c r="G12" s="645"/>
    </row>
    <row r="13" customFormat="false" ht="30" hidden="false" customHeight="false" outlineLevel="0" collapsed="false">
      <c r="A13" s="643"/>
      <c r="B13" s="643"/>
      <c r="C13" s="644" t="s">
        <v>280</v>
      </c>
      <c r="D13" s="645" t="s">
        <v>276</v>
      </c>
      <c r="E13" s="645"/>
      <c r="F13" s="645"/>
      <c r="G13" s="645"/>
    </row>
    <row r="15" customFormat="false" ht="13.9" hidden="false" customHeight="true" outlineLevel="0" collapsed="false">
      <c r="A15" s="643" t="s">
        <v>281</v>
      </c>
      <c r="B15" s="646"/>
      <c r="C15" s="646" t="s">
        <v>282</v>
      </c>
      <c r="D15" s="645" t="s">
        <v>276</v>
      </c>
      <c r="E15" s="645"/>
      <c r="F15" s="645"/>
      <c r="G15" s="645"/>
    </row>
    <row r="16" customFormat="false" ht="15" hidden="false" customHeight="false" outlineLevel="0" collapsed="false">
      <c r="A16" s="643"/>
      <c r="B16" s="646"/>
      <c r="C16" s="646" t="s">
        <v>283</v>
      </c>
      <c r="D16" s="645" t="s">
        <v>276</v>
      </c>
      <c r="E16" s="645"/>
      <c r="F16" s="645"/>
      <c r="G16" s="645"/>
    </row>
    <row r="17" customFormat="false" ht="15" hidden="false" customHeight="false" outlineLevel="0" collapsed="false">
      <c r="A17" s="643"/>
      <c r="B17" s="646"/>
      <c r="C17" s="646"/>
      <c r="D17" s="645" t="s">
        <v>276</v>
      </c>
      <c r="E17" s="645"/>
      <c r="F17" s="645"/>
      <c r="G17" s="645"/>
    </row>
    <row r="18" customFormat="false" ht="15" hidden="false" customHeight="false" outlineLevel="0" collapsed="false">
      <c r="A18" s="643"/>
      <c r="B18" s="646"/>
      <c r="C18" s="646"/>
      <c r="D18" s="645" t="s">
        <v>276</v>
      </c>
      <c r="E18" s="645"/>
      <c r="F18" s="645"/>
      <c r="G18" s="645"/>
    </row>
    <row r="19" customFormat="false" ht="15" hidden="false" customHeight="false" outlineLevel="0" collapsed="false">
      <c r="A19" s="643"/>
      <c r="B19" s="646"/>
      <c r="C19" s="646"/>
      <c r="D19" s="645" t="s">
        <v>276</v>
      </c>
      <c r="E19" s="645"/>
      <c r="F19" s="645"/>
      <c r="G19" s="645"/>
    </row>
    <row r="20" customFormat="false" ht="15" hidden="false" customHeight="false" outlineLevel="0" collapsed="false">
      <c r="A20" s="643"/>
      <c r="B20" s="646"/>
      <c r="C20" s="646"/>
      <c r="D20" s="645" t="s">
        <v>276</v>
      </c>
      <c r="E20" s="645"/>
      <c r="F20" s="645"/>
      <c r="G20" s="645"/>
    </row>
  </sheetData>
  <sheetProtection sheet="true" password="defd" objects="true" scenarios="true" selectLockedCells="true"/>
  <mergeCells count="17">
    <mergeCell ref="A1:G6"/>
    <mergeCell ref="A8:A13"/>
    <mergeCell ref="D8:G8"/>
    <mergeCell ref="D9:G9"/>
    <mergeCell ref="B10:B11"/>
    <mergeCell ref="D10:G10"/>
    <mergeCell ref="D11:G11"/>
    <mergeCell ref="B12:B13"/>
    <mergeCell ref="D12:G12"/>
    <mergeCell ref="D13:G13"/>
    <mergeCell ref="A15:A20"/>
    <mergeCell ref="D15:G15"/>
    <mergeCell ref="D16:G16"/>
    <mergeCell ref="D17:G17"/>
    <mergeCell ref="D18:G18"/>
    <mergeCell ref="D19:G19"/>
    <mergeCell ref="D20:G20"/>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DF223"/>
  <sheetViews>
    <sheetView windowProtection="false" showFormulas="false" showGridLines="true" showRowColHeaders="true" showZeros="false" rightToLeft="false" tabSelected="false" showOutlineSymbols="true" defaultGridColor="true" view="normal" topLeftCell="A1" colorId="64" zoomScale="80" zoomScaleNormal="80" zoomScalePageLayoutView="100" workbookViewId="0">
      <selection pane="topLeft" activeCell="G12" activeCellId="0" sqref="G12"/>
    </sheetView>
  </sheetViews>
  <sheetFormatPr defaultRowHeight="15"/>
  <cols>
    <col collapsed="false" hidden="false" max="7" min="1" style="0" width="8.4234693877551"/>
    <col collapsed="false" hidden="true" max="8" min="8" style="0" width="0"/>
    <col collapsed="false" hidden="false" max="10" min="9" style="0" width="8.4234693877551"/>
    <col collapsed="false" hidden="true" max="12" min="11" style="0" width="0"/>
    <col collapsed="false" hidden="false" max="13" min="13" style="0" width="8.4234693877551"/>
    <col collapsed="false" hidden="true" max="15" min="14" style="0" width="0"/>
    <col collapsed="false" hidden="false" max="16" min="16" style="0" width="8.4234693877551"/>
    <col collapsed="false" hidden="true" max="18" min="17" style="0" width="0"/>
    <col collapsed="false" hidden="false" max="19" min="19" style="0" width="8.4234693877551"/>
    <col collapsed="false" hidden="true" max="21" min="20" style="0" width="0"/>
    <col collapsed="false" hidden="false" max="22" min="22" style="0" width="8.4234693877551"/>
    <col collapsed="false" hidden="true" max="24" min="23" style="0" width="0"/>
    <col collapsed="false" hidden="false" max="1025" min="25" style="0" width="8.4234693877551"/>
  </cols>
  <sheetData>
    <row r="1" customFormat="false" ht="15.95" hidden="false" customHeight="true" outlineLevel="0" collapsed="false">
      <c r="A1" s="20" t="s">
        <v>20</v>
      </c>
      <c r="B1" s="20"/>
      <c r="C1" s="20"/>
      <c r="D1" s="20"/>
      <c r="E1" s="20"/>
      <c r="F1" s="20"/>
      <c r="G1" s="20"/>
      <c r="H1" s="20"/>
      <c r="I1" s="20"/>
      <c r="J1" s="20"/>
      <c r="K1" s="20"/>
      <c r="L1" s="20"/>
      <c r="M1" s="20"/>
      <c r="N1" s="20"/>
      <c r="O1" s="20"/>
      <c r="P1" s="20"/>
      <c r="Q1" s="20"/>
      <c r="R1" s="20"/>
      <c r="S1" s="20"/>
      <c r="T1" s="20"/>
      <c r="U1" s="20"/>
      <c r="V1" s="21"/>
      <c r="W1" s="20"/>
      <c r="X1" s="20"/>
      <c r="Y1" s="22"/>
      <c r="Z1" s="22"/>
      <c r="AA1" s="21"/>
      <c r="AB1" s="21"/>
      <c r="AC1" s="21"/>
      <c r="AD1" s="23"/>
      <c r="AE1" s="23"/>
      <c r="AF1" s="23"/>
      <c r="AG1" s="23"/>
      <c r="AH1" s="23"/>
    </row>
    <row r="2" customFormat="false" ht="15.95" hidden="false" customHeight="true" outlineLevel="0" collapsed="false">
      <c r="A2" s="20"/>
      <c r="B2" s="20"/>
      <c r="C2" s="20"/>
      <c r="D2" s="20"/>
      <c r="E2" s="20"/>
      <c r="F2" s="20"/>
      <c r="G2" s="20"/>
      <c r="H2" s="20"/>
      <c r="I2" s="20"/>
      <c r="J2" s="20"/>
      <c r="K2" s="20"/>
      <c r="L2" s="20"/>
      <c r="M2" s="20"/>
      <c r="N2" s="20"/>
      <c r="O2" s="20"/>
      <c r="P2" s="20"/>
      <c r="Q2" s="20"/>
      <c r="R2" s="20"/>
      <c r="S2" s="20"/>
      <c r="T2" s="20"/>
      <c r="U2" s="20"/>
      <c r="V2" s="21"/>
      <c r="W2" s="20"/>
      <c r="X2" s="20"/>
      <c r="Y2" s="24" t="s">
        <v>21</v>
      </c>
      <c r="Z2" s="24"/>
      <c r="AA2" s="21"/>
      <c r="AB2" s="25" t="s">
        <v>22</v>
      </c>
      <c r="AC2" s="25"/>
      <c r="AD2" s="25"/>
      <c r="AE2" s="25"/>
      <c r="AF2" s="26" t="s">
        <v>23</v>
      </c>
      <c r="AG2" s="26"/>
      <c r="AH2" s="26"/>
      <c r="AI2" s="26"/>
      <c r="AJ2" s="27" t="n">
        <f aca="false">AD75</f>
        <v>0</v>
      </c>
      <c r="AK2" s="27"/>
    </row>
    <row r="3" customFormat="false" ht="15.95" hidden="false" customHeight="true" outlineLevel="0" collapsed="false">
      <c r="A3" s="20"/>
      <c r="B3" s="20"/>
      <c r="C3" s="20"/>
      <c r="D3" s="20"/>
      <c r="E3" s="20"/>
      <c r="F3" s="20"/>
      <c r="G3" s="20"/>
      <c r="H3" s="20"/>
      <c r="I3" s="20"/>
      <c r="J3" s="20"/>
      <c r="K3" s="20"/>
      <c r="L3" s="20"/>
      <c r="M3" s="20"/>
      <c r="N3" s="20"/>
      <c r="O3" s="20"/>
      <c r="P3" s="20"/>
      <c r="Q3" s="20"/>
      <c r="R3" s="20"/>
      <c r="S3" s="20"/>
      <c r="T3" s="20"/>
      <c r="U3" s="20"/>
      <c r="V3" s="21"/>
      <c r="W3" s="20"/>
      <c r="X3" s="20"/>
      <c r="Y3" s="24"/>
      <c r="Z3" s="24"/>
      <c r="AA3" s="21"/>
      <c r="AB3" s="28" t="s">
        <v>24</v>
      </c>
      <c r="AC3" s="28"/>
      <c r="AD3" s="29" t="n">
        <f aca="false">K205</f>
        <v>0</v>
      </c>
      <c r="AE3" s="29"/>
      <c r="AF3" s="30" t="s">
        <v>25</v>
      </c>
      <c r="AG3" s="30"/>
      <c r="AH3" s="30"/>
      <c r="AI3" s="30"/>
      <c r="AJ3" s="31" t="n">
        <f aca="false">AD111</f>
        <v>0</v>
      </c>
      <c r="AK3" s="31"/>
    </row>
    <row r="4" customFormat="false" ht="15.95" hidden="false" customHeight="true" outlineLevel="0" collapsed="false">
      <c r="A4" s="20"/>
      <c r="B4" s="20"/>
      <c r="C4" s="20"/>
      <c r="D4" s="20"/>
      <c r="E4" s="20"/>
      <c r="F4" s="20"/>
      <c r="G4" s="20"/>
      <c r="H4" s="20"/>
      <c r="I4" s="20"/>
      <c r="J4" s="20"/>
      <c r="K4" s="20"/>
      <c r="L4" s="20"/>
      <c r="M4" s="20"/>
      <c r="N4" s="20"/>
      <c r="O4" s="20"/>
      <c r="P4" s="20"/>
      <c r="Q4" s="20"/>
      <c r="R4" s="20"/>
      <c r="S4" s="20"/>
      <c r="T4" s="20"/>
      <c r="U4" s="20"/>
      <c r="V4" s="21"/>
      <c r="W4" s="20"/>
      <c r="X4" s="20"/>
      <c r="Y4" s="32" t="s">
        <v>26</v>
      </c>
      <c r="Z4" s="33"/>
      <c r="AA4" s="21"/>
      <c r="AB4" s="28" t="s">
        <v>27</v>
      </c>
      <c r="AC4" s="28"/>
      <c r="AD4" s="29" t="n">
        <f aca="false">N205</f>
        <v>0</v>
      </c>
      <c r="AE4" s="29"/>
      <c r="AF4" s="30" t="s">
        <v>28</v>
      </c>
      <c r="AG4" s="30"/>
      <c r="AH4" s="30"/>
      <c r="AI4" s="30"/>
      <c r="AJ4" s="31" t="n">
        <f aca="false">AD205</f>
        <v>0</v>
      </c>
      <c r="AK4" s="31"/>
    </row>
    <row r="5" customFormat="false" ht="15.95" hidden="false" customHeight="true" outlineLevel="0" collapsed="false">
      <c r="A5" s="20"/>
      <c r="B5" s="20"/>
      <c r="C5" s="20"/>
      <c r="D5" s="20"/>
      <c r="E5" s="20"/>
      <c r="F5" s="20"/>
      <c r="G5" s="20"/>
      <c r="H5" s="20"/>
      <c r="I5" s="20"/>
      <c r="J5" s="20"/>
      <c r="K5" s="20"/>
      <c r="L5" s="20"/>
      <c r="M5" s="20"/>
      <c r="N5" s="20"/>
      <c r="O5" s="20"/>
      <c r="P5" s="20"/>
      <c r="Q5" s="20"/>
      <c r="R5" s="20"/>
      <c r="S5" s="20"/>
      <c r="T5" s="20"/>
      <c r="U5" s="20"/>
      <c r="V5" s="21"/>
      <c r="W5" s="20"/>
      <c r="X5" s="20"/>
      <c r="Y5" s="34" t="s">
        <v>29</v>
      </c>
      <c r="Z5" s="35"/>
      <c r="AA5" s="21"/>
      <c r="AB5" s="28" t="s">
        <v>30</v>
      </c>
      <c r="AC5" s="28"/>
      <c r="AD5" s="29" t="n">
        <f aca="false">Q205</f>
        <v>0</v>
      </c>
      <c r="AE5" s="29"/>
      <c r="AF5" s="30" t="s">
        <v>31</v>
      </c>
      <c r="AG5" s="30"/>
      <c r="AH5" s="30"/>
      <c r="AI5" s="30"/>
      <c r="AJ5" s="31" t="n">
        <f aca="false">AD223</f>
        <v>0</v>
      </c>
      <c r="AK5" s="31"/>
    </row>
    <row r="6" customFormat="false" ht="15.95" hidden="false" customHeight="true" outlineLevel="0" collapsed="false">
      <c r="A6" s="20"/>
      <c r="B6" s="20"/>
      <c r="C6" s="20"/>
      <c r="D6" s="20"/>
      <c r="E6" s="20"/>
      <c r="F6" s="20"/>
      <c r="G6" s="20"/>
      <c r="H6" s="20"/>
      <c r="I6" s="20"/>
      <c r="J6" s="20"/>
      <c r="K6" s="20"/>
      <c r="L6" s="20"/>
      <c r="M6" s="20"/>
      <c r="N6" s="20"/>
      <c r="O6" s="20"/>
      <c r="P6" s="20"/>
      <c r="Q6" s="20"/>
      <c r="R6" s="20"/>
      <c r="S6" s="20"/>
      <c r="T6" s="20"/>
      <c r="U6" s="20"/>
      <c r="V6" s="21"/>
      <c r="W6" s="20"/>
      <c r="X6" s="20"/>
      <c r="Y6" s="34" t="s">
        <v>32</v>
      </c>
      <c r="Z6" s="35"/>
      <c r="AA6" s="21"/>
      <c r="AB6" s="28" t="s">
        <v>33</v>
      </c>
      <c r="AC6" s="28"/>
      <c r="AD6" s="29" t="n">
        <f aca="false">T205</f>
        <v>0</v>
      </c>
      <c r="AE6" s="29"/>
      <c r="AF6" s="36" t="s">
        <v>34</v>
      </c>
      <c r="AG6" s="36"/>
      <c r="AH6" s="36"/>
      <c r="AI6" s="36"/>
      <c r="AJ6" s="37" t="n">
        <f aca="false">SUM(AJ2:AK5)</f>
        <v>0</v>
      </c>
      <c r="AK6" s="37"/>
    </row>
    <row r="7" customFormat="false" ht="15.95" hidden="false" customHeight="true" outlineLevel="0" collapsed="false">
      <c r="A7" s="20"/>
      <c r="B7" s="20"/>
      <c r="C7" s="20"/>
      <c r="D7" s="20"/>
      <c r="E7" s="20"/>
      <c r="F7" s="20"/>
      <c r="G7" s="20"/>
      <c r="H7" s="20"/>
      <c r="I7" s="20"/>
      <c r="J7" s="20"/>
      <c r="K7" s="20"/>
      <c r="L7" s="20"/>
      <c r="M7" s="20"/>
      <c r="N7" s="20"/>
      <c r="O7" s="20"/>
      <c r="P7" s="20"/>
      <c r="Q7" s="20"/>
      <c r="R7" s="20"/>
      <c r="S7" s="20"/>
      <c r="T7" s="20"/>
      <c r="U7" s="20"/>
      <c r="V7" s="21"/>
      <c r="W7" s="20"/>
      <c r="X7" s="20"/>
      <c r="Y7" s="38" t="s">
        <v>35</v>
      </c>
      <c r="Z7" s="39" t="n">
        <f aca="false">Z4+Z5-Z6</f>
        <v>0</v>
      </c>
      <c r="AA7" s="21"/>
      <c r="AB7" s="40" t="s">
        <v>36</v>
      </c>
      <c r="AC7" s="40"/>
      <c r="AD7" s="41" t="n">
        <f aca="false">W205</f>
        <v>0</v>
      </c>
      <c r="AE7" s="41"/>
      <c r="AF7" s="42" t="s">
        <v>37</v>
      </c>
      <c r="AG7" s="42"/>
      <c r="AH7" s="42"/>
      <c r="AI7" s="42"/>
      <c r="AJ7" s="43" t="n">
        <f aca="false">AJ6-AJ2</f>
        <v>0</v>
      </c>
      <c r="AK7" s="43"/>
    </row>
    <row r="8" customFormat="false" ht="15.95" hidden="false" customHeight="true" outlineLevel="0" collapsed="false">
      <c r="A8" s="21"/>
      <c r="B8" s="21"/>
      <c r="C8" s="21"/>
      <c r="D8" s="21"/>
      <c r="E8" s="21"/>
      <c r="F8" s="21"/>
      <c r="G8" s="21"/>
      <c r="H8" s="21"/>
      <c r="I8" s="21"/>
      <c r="J8" s="21"/>
      <c r="K8" s="21"/>
      <c r="L8" s="21"/>
      <c r="M8" s="21"/>
      <c r="N8" s="21"/>
      <c r="O8" s="21"/>
      <c r="P8" s="21"/>
      <c r="Q8" s="21"/>
      <c r="R8" s="21"/>
      <c r="S8" s="21"/>
      <c r="T8" s="21"/>
      <c r="U8" s="21"/>
      <c r="V8" s="21"/>
      <c r="W8" s="21"/>
      <c r="X8" s="21"/>
      <c r="Y8" s="21"/>
      <c r="Z8" s="22"/>
      <c r="AA8" s="22"/>
      <c r="AB8" s="22"/>
      <c r="AC8" s="21"/>
      <c r="AD8" s="21"/>
      <c r="AE8" s="21"/>
      <c r="AF8" s="23"/>
      <c r="AG8" s="44"/>
      <c r="AH8" s="44"/>
      <c r="AI8" s="44"/>
      <c r="AJ8" s="44"/>
    </row>
    <row r="9" customFormat="false" ht="15.95" hidden="false" customHeight="true" outlineLevel="0" collapsed="false">
      <c r="A9" s="21"/>
      <c r="B9" s="21"/>
      <c r="C9" s="21"/>
      <c r="D9" s="21"/>
      <c r="E9" s="21"/>
      <c r="F9" s="21"/>
      <c r="G9" s="21"/>
      <c r="H9" s="21"/>
      <c r="I9" s="21"/>
      <c r="J9" s="21"/>
      <c r="K9" s="21"/>
      <c r="L9" s="21"/>
      <c r="M9" s="21"/>
      <c r="N9" s="21"/>
      <c r="O9" s="21"/>
      <c r="P9" s="21"/>
      <c r="Q9" s="21"/>
      <c r="R9" s="21"/>
      <c r="S9" s="21"/>
      <c r="T9" s="21"/>
      <c r="U9" s="21"/>
      <c r="V9" s="21"/>
      <c r="W9" s="21"/>
      <c r="X9" s="21"/>
      <c r="Y9" s="21"/>
      <c r="Z9" s="22"/>
      <c r="AA9" s="22"/>
      <c r="AB9" s="22"/>
      <c r="AC9" s="21"/>
      <c r="AD9" s="21"/>
      <c r="AE9" s="21"/>
      <c r="AF9" s="23"/>
      <c r="AG9" s="44"/>
      <c r="AH9" s="44"/>
      <c r="AI9" s="44"/>
      <c r="AJ9" s="44"/>
    </row>
    <row r="10" customFormat="false" ht="15.95" hidden="false" customHeight="true" outlineLevel="0" collapsed="false">
      <c r="A10" s="2"/>
      <c r="B10" s="2"/>
      <c r="C10" s="2"/>
      <c r="D10" s="2"/>
      <c r="E10" s="2"/>
      <c r="F10" s="2"/>
      <c r="G10" s="45" t="s">
        <v>38</v>
      </c>
      <c r="I10" s="46" t="s">
        <v>39</v>
      </c>
      <c r="J10" s="46"/>
      <c r="K10" s="46"/>
      <c r="L10" s="46"/>
      <c r="M10" s="46"/>
      <c r="N10" s="21"/>
      <c r="O10" s="21"/>
      <c r="P10" s="3"/>
      <c r="Q10" s="3"/>
      <c r="R10" s="3"/>
      <c r="AA10" s="47"/>
      <c r="AB10" s="47"/>
      <c r="AC10" s="48" t="s">
        <v>38</v>
      </c>
      <c r="AD10" s="49" t="s">
        <v>39</v>
      </c>
      <c r="AE10" s="49"/>
      <c r="AF10" s="49"/>
    </row>
    <row r="11" customFormat="false" ht="15.95" hidden="false" customHeight="true" outlineLevel="0" collapsed="false">
      <c r="A11" s="3"/>
      <c r="B11" s="3"/>
      <c r="C11" s="3"/>
      <c r="D11" s="3"/>
      <c r="E11" s="3"/>
      <c r="F11" s="3"/>
      <c r="G11" s="45"/>
      <c r="I11" s="46"/>
      <c r="J11" s="46"/>
      <c r="K11" s="46"/>
      <c r="L11" s="46"/>
      <c r="M11" s="46"/>
      <c r="N11" s="21"/>
      <c r="O11" s="21"/>
      <c r="AA11" s="3"/>
      <c r="AB11" s="3"/>
      <c r="AC11" s="48"/>
      <c r="AD11" s="49"/>
      <c r="AE11" s="49"/>
      <c r="AF11" s="49"/>
    </row>
    <row r="12" customFormat="false" ht="15.95" hidden="false" customHeight="true" outlineLevel="0" collapsed="false">
      <c r="A12" s="50" t="s">
        <v>40</v>
      </c>
      <c r="B12" s="51" t="s">
        <v>41</v>
      </c>
      <c r="C12" s="51"/>
      <c r="D12" s="51"/>
      <c r="E12" s="51"/>
      <c r="F12" s="51"/>
      <c r="G12" s="52"/>
      <c r="H12" s="53"/>
      <c r="I12" s="54" t="n">
        <f aca="false">IF(G12&gt;0,$AD$75+$AD$111+$AD$205+$AD$223,0)</f>
        <v>0</v>
      </c>
      <c r="J12" s="54"/>
      <c r="K12" s="54"/>
      <c r="L12" s="54"/>
      <c r="M12" s="54"/>
      <c r="N12" s="21"/>
      <c r="O12" s="21"/>
      <c r="S12" s="55" t="s">
        <v>42</v>
      </c>
      <c r="T12" s="56"/>
      <c r="U12" s="56"/>
      <c r="V12" s="57" t="n">
        <f aca="false">'Additional items'!$B28</f>
        <v>0</v>
      </c>
      <c r="W12" s="57"/>
      <c r="X12" s="57"/>
      <c r="Y12" s="57"/>
      <c r="Z12" s="57"/>
      <c r="AA12" s="57"/>
      <c r="AB12" s="57"/>
      <c r="AC12" s="58"/>
      <c r="AD12" s="59" t="n">
        <f aca="false">IF(AC12&gt;0,$AD$75+$AD$111+$AD$205+$AD$223,0)</f>
        <v>0</v>
      </c>
      <c r="AE12" s="59"/>
      <c r="AF12" s="59"/>
    </row>
    <row r="13" customFormat="false" ht="15.95" hidden="false" customHeight="true" outlineLevel="0" collapsed="false">
      <c r="A13" s="50"/>
      <c r="B13" s="60" t="s">
        <v>43</v>
      </c>
      <c r="C13" s="60"/>
      <c r="D13" s="60"/>
      <c r="E13" s="60"/>
      <c r="F13" s="60"/>
      <c r="G13" s="61"/>
      <c r="H13" s="53"/>
      <c r="I13" s="62" t="n">
        <f aca="false">IF(G13&gt;0,$AD$75+$AD$111+$AD$205+$AD$223,0)</f>
        <v>0</v>
      </c>
      <c r="J13" s="62"/>
      <c r="K13" s="62"/>
      <c r="L13" s="62"/>
      <c r="M13" s="62"/>
      <c r="N13" s="21"/>
      <c r="O13" s="21"/>
      <c r="S13" s="55"/>
      <c r="T13" s="63"/>
      <c r="U13" s="63"/>
      <c r="V13" s="64" t="n">
        <f aca="false">'Additional items'!$B29</f>
        <v>0</v>
      </c>
      <c r="W13" s="64"/>
      <c r="X13" s="64"/>
      <c r="Y13" s="64"/>
      <c r="Z13" s="64"/>
      <c r="AA13" s="64"/>
      <c r="AB13" s="64"/>
      <c r="AC13" s="61"/>
      <c r="AD13" s="65" t="n">
        <f aca="false">IF(AC13&gt;0,$AD$75+$AD$111+$AD$205+$AD$223,0)</f>
        <v>0</v>
      </c>
      <c r="AE13" s="65"/>
      <c r="AF13" s="65"/>
    </row>
    <row r="14" customFormat="false" ht="15.95" hidden="false" customHeight="true" outlineLevel="0" collapsed="false">
      <c r="A14" s="50"/>
      <c r="B14" s="60" t="s">
        <v>44</v>
      </c>
      <c r="C14" s="60"/>
      <c r="D14" s="60"/>
      <c r="E14" s="60"/>
      <c r="F14" s="60"/>
      <c r="G14" s="61"/>
      <c r="H14" s="53"/>
      <c r="I14" s="62" t="n">
        <f aca="false">IF(G14&gt;0,$AD$75+$AD$111+$AD$205+$AD$223,0)</f>
        <v>0</v>
      </c>
      <c r="J14" s="62"/>
      <c r="K14" s="62"/>
      <c r="L14" s="62"/>
      <c r="M14" s="62"/>
      <c r="N14" s="21"/>
      <c r="O14" s="21"/>
      <c r="S14" s="55"/>
      <c r="T14" s="63"/>
      <c r="U14" s="63"/>
      <c r="V14" s="64" t="n">
        <f aca="false">'Additional items'!$B30</f>
        <v>0</v>
      </c>
      <c r="W14" s="64"/>
      <c r="X14" s="64"/>
      <c r="Y14" s="64"/>
      <c r="Z14" s="64"/>
      <c r="AA14" s="64"/>
      <c r="AB14" s="64"/>
      <c r="AC14" s="61"/>
      <c r="AD14" s="65" t="n">
        <f aca="false">IF(AC14&gt;0,$AD$75+$AD$111+$AD$205+$AD$223,0)</f>
        <v>0</v>
      </c>
      <c r="AE14" s="65"/>
      <c r="AF14" s="65"/>
    </row>
    <row r="15" customFormat="false" ht="15.95" hidden="false" customHeight="true" outlineLevel="0" collapsed="false">
      <c r="A15" s="50"/>
      <c r="B15" s="60" t="n">
        <f aca="false">'Additional items'!B3</f>
        <v>0</v>
      </c>
      <c r="C15" s="60"/>
      <c r="D15" s="60"/>
      <c r="E15" s="60"/>
      <c r="F15" s="60"/>
      <c r="G15" s="61"/>
      <c r="H15" s="53"/>
      <c r="I15" s="62" t="n">
        <f aca="false">IF(G15&gt;0,$AD$75+$AD$111+$AD$205+$AD$223,0)</f>
        <v>0</v>
      </c>
      <c r="J15" s="62"/>
      <c r="K15" s="62"/>
      <c r="L15" s="62"/>
      <c r="M15" s="62"/>
      <c r="N15" s="21"/>
      <c r="O15" s="21"/>
      <c r="S15" s="55"/>
      <c r="T15" s="63"/>
      <c r="U15" s="63"/>
      <c r="V15" s="64" t="n">
        <f aca="false">'Additional items'!$B31</f>
        <v>0</v>
      </c>
      <c r="W15" s="64"/>
      <c r="X15" s="64"/>
      <c r="Y15" s="64"/>
      <c r="Z15" s="64"/>
      <c r="AA15" s="64"/>
      <c r="AB15" s="64"/>
      <c r="AC15" s="61"/>
      <c r="AD15" s="65" t="n">
        <f aca="false">IF(AC15&gt;0,$AD$75+$AD$111+$AD$205+$AD$223,0)</f>
        <v>0</v>
      </c>
      <c r="AE15" s="65"/>
      <c r="AF15" s="65"/>
    </row>
    <row r="16" customFormat="false" ht="15.95" hidden="false" customHeight="true" outlineLevel="0" collapsed="false">
      <c r="A16" s="50"/>
      <c r="B16" s="60" t="n">
        <f aca="false">'Additional items'!B4</f>
        <v>0</v>
      </c>
      <c r="C16" s="60"/>
      <c r="D16" s="60"/>
      <c r="E16" s="60"/>
      <c r="F16" s="60"/>
      <c r="G16" s="61"/>
      <c r="H16" s="53"/>
      <c r="I16" s="62" t="n">
        <f aca="false">IF(G16&gt;0,$AD$75+$AD$111+$AD$205+$AD$223,0)</f>
        <v>0</v>
      </c>
      <c r="J16" s="62"/>
      <c r="K16" s="62"/>
      <c r="L16" s="62"/>
      <c r="M16" s="62"/>
      <c r="N16" s="21"/>
      <c r="O16" s="21"/>
      <c r="S16" s="55"/>
      <c r="T16" s="63"/>
      <c r="U16" s="63"/>
      <c r="V16" s="64" t="n">
        <f aca="false">'Additional items'!$B32</f>
        <v>0</v>
      </c>
      <c r="W16" s="64"/>
      <c r="X16" s="64"/>
      <c r="Y16" s="64"/>
      <c r="Z16" s="64"/>
      <c r="AA16" s="64"/>
      <c r="AB16" s="64"/>
      <c r="AC16" s="61"/>
      <c r="AD16" s="65" t="n">
        <f aca="false">IF(AC16&gt;0,$AD$75+$AD$111+$AD$205+$AD$223,0)</f>
        <v>0</v>
      </c>
      <c r="AE16" s="65"/>
      <c r="AF16" s="65"/>
    </row>
    <row r="17" customFormat="false" ht="15.95" hidden="false" customHeight="true" outlineLevel="0" collapsed="false">
      <c r="A17" s="50"/>
      <c r="B17" s="60" t="n">
        <f aca="false">'Additional items'!B5</f>
        <v>0</v>
      </c>
      <c r="C17" s="60"/>
      <c r="D17" s="60"/>
      <c r="E17" s="60"/>
      <c r="F17" s="60"/>
      <c r="G17" s="61"/>
      <c r="H17" s="53"/>
      <c r="I17" s="62" t="n">
        <f aca="false">IF(G17&gt;0,$AD$75+$AD$111+$AD$205+$AD$223,0)</f>
        <v>0</v>
      </c>
      <c r="J17" s="62"/>
      <c r="K17" s="62"/>
      <c r="L17" s="62"/>
      <c r="M17" s="62"/>
      <c r="N17" s="21"/>
      <c r="O17" s="21"/>
      <c r="S17" s="55"/>
      <c r="T17" s="63"/>
      <c r="U17" s="63"/>
      <c r="V17" s="64" t="n">
        <f aca="false">'Additional items'!$B33</f>
        <v>0</v>
      </c>
      <c r="W17" s="64"/>
      <c r="X17" s="64"/>
      <c r="Y17" s="64"/>
      <c r="Z17" s="64"/>
      <c r="AA17" s="64"/>
      <c r="AB17" s="64"/>
      <c r="AC17" s="61"/>
      <c r="AD17" s="65" t="n">
        <f aca="false">IF(AC17&gt;0,$AD$75+$AD$111+$AD$205+$AD$223,0)</f>
        <v>0</v>
      </c>
      <c r="AE17" s="65"/>
      <c r="AF17" s="65"/>
    </row>
    <row r="18" customFormat="false" ht="15.95" hidden="false" customHeight="true" outlineLevel="0" collapsed="false">
      <c r="A18" s="50"/>
      <c r="B18" s="60" t="n">
        <f aca="false">'Additional items'!B6</f>
        <v>0</v>
      </c>
      <c r="C18" s="60"/>
      <c r="D18" s="60"/>
      <c r="E18" s="60"/>
      <c r="F18" s="60"/>
      <c r="G18" s="61"/>
      <c r="H18" s="53"/>
      <c r="I18" s="62" t="n">
        <f aca="false">IF(G18&gt;0,$AD$75+$AD$111+$AD$205+$AD$223,0)</f>
        <v>0</v>
      </c>
      <c r="J18" s="62"/>
      <c r="K18" s="62"/>
      <c r="L18" s="62"/>
      <c r="M18" s="62"/>
      <c r="N18" s="21"/>
      <c r="O18" s="21"/>
      <c r="S18" s="55"/>
      <c r="T18" s="63"/>
      <c r="U18" s="63"/>
      <c r="V18" s="64" t="n">
        <f aca="false">'Additional items'!$B34</f>
        <v>0</v>
      </c>
      <c r="W18" s="64"/>
      <c r="X18" s="64"/>
      <c r="Y18" s="64"/>
      <c r="Z18" s="64"/>
      <c r="AA18" s="64"/>
      <c r="AB18" s="64"/>
      <c r="AC18" s="61"/>
      <c r="AD18" s="65" t="n">
        <f aca="false">IF(AC18&gt;0,$AD$75+$AD$111+$AD$205+$AD$223,0)</f>
        <v>0</v>
      </c>
      <c r="AE18" s="65"/>
      <c r="AF18" s="65"/>
      <c r="AG18" s="6"/>
    </row>
    <row r="19" customFormat="false" ht="15.95" hidden="false" customHeight="true" outlineLevel="0" collapsed="false">
      <c r="A19" s="50"/>
      <c r="B19" s="60" t="n">
        <f aca="false">'Additional items'!B7</f>
        <v>0</v>
      </c>
      <c r="C19" s="60"/>
      <c r="D19" s="60"/>
      <c r="E19" s="60"/>
      <c r="F19" s="60"/>
      <c r="G19" s="61"/>
      <c r="H19" s="53"/>
      <c r="I19" s="62" t="n">
        <f aca="false">IF(G19&gt;0,$AD$75+$AD$111+$AD$205+$AD$223,0)</f>
        <v>0</v>
      </c>
      <c r="J19" s="62"/>
      <c r="K19" s="62"/>
      <c r="L19" s="62"/>
      <c r="M19" s="62"/>
      <c r="N19" s="21"/>
      <c r="O19" s="21"/>
      <c r="S19" s="55"/>
      <c r="T19" s="63"/>
      <c r="U19" s="63"/>
      <c r="V19" s="64" t="n">
        <f aca="false">'Additional items'!$B35</f>
        <v>0</v>
      </c>
      <c r="W19" s="64"/>
      <c r="X19" s="64"/>
      <c r="Y19" s="64"/>
      <c r="Z19" s="64"/>
      <c r="AA19" s="64"/>
      <c r="AB19" s="64"/>
      <c r="AC19" s="61"/>
      <c r="AD19" s="65" t="n">
        <f aca="false">IF(AC19&gt;0,$AD$75+$AD$111+$AD$205+$AD$223,0)</f>
        <v>0</v>
      </c>
      <c r="AE19" s="65"/>
      <c r="AF19" s="65"/>
      <c r="AG19" s="6"/>
    </row>
    <row r="20" customFormat="false" ht="15.95" hidden="false" customHeight="true" outlineLevel="0" collapsed="false">
      <c r="A20" s="50"/>
      <c r="B20" s="60" t="n">
        <f aca="false">'Additional items'!B8</f>
        <v>0</v>
      </c>
      <c r="C20" s="60"/>
      <c r="D20" s="60"/>
      <c r="E20" s="60"/>
      <c r="F20" s="60"/>
      <c r="G20" s="61"/>
      <c r="H20" s="53"/>
      <c r="I20" s="62" t="n">
        <f aca="false">IF(G20&gt;0,$AD$75+$AD$111+$AD$205+$AD$223,0)</f>
        <v>0</v>
      </c>
      <c r="J20" s="62"/>
      <c r="K20" s="62"/>
      <c r="L20" s="62"/>
      <c r="M20" s="62"/>
      <c r="N20" s="21"/>
      <c r="O20" s="21"/>
      <c r="S20" s="55"/>
      <c r="T20" s="63"/>
      <c r="U20" s="63"/>
      <c r="V20" s="64" t="n">
        <f aca="false">'Additional items'!$B36</f>
        <v>0</v>
      </c>
      <c r="W20" s="64"/>
      <c r="X20" s="64"/>
      <c r="Y20" s="64"/>
      <c r="Z20" s="64"/>
      <c r="AA20" s="64"/>
      <c r="AB20" s="64"/>
      <c r="AC20" s="61"/>
      <c r="AD20" s="65" t="n">
        <f aca="false">IF(AC20&gt;0,$AD$75+$AD$111+$AD$205+$AD$223,0)</f>
        <v>0</v>
      </c>
      <c r="AE20" s="65"/>
      <c r="AF20" s="65"/>
      <c r="AG20" s="6"/>
    </row>
    <row r="21" customFormat="false" ht="15.95" hidden="false" customHeight="true" outlineLevel="0" collapsed="false">
      <c r="A21" s="50"/>
      <c r="B21" s="66" t="n">
        <f aca="false">'Additional items'!B9</f>
        <v>0</v>
      </c>
      <c r="C21" s="66"/>
      <c r="D21" s="66"/>
      <c r="E21" s="66"/>
      <c r="F21" s="66"/>
      <c r="G21" s="67"/>
      <c r="H21" s="53"/>
      <c r="I21" s="68" t="n">
        <f aca="false">IF(G21&gt;0,$AD$75+$AD$111+$AD$205+$AD$223,0)</f>
        <v>0</v>
      </c>
      <c r="J21" s="68"/>
      <c r="K21" s="68"/>
      <c r="L21" s="68"/>
      <c r="M21" s="68"/>
      <c r="N21" s="21"/>
      <c r="O21" s="21"/>
      <c r="S21" s="55"/>
      <c r="T21" s="69"/>
      <c r="U21" s="69"/>
      <c r="V21" s="70" t="n">
        <f aca="false">'Additional items'!$B37</f>
        <v>0</v>
      </c>
      <c r="W21" s="70"/>
      <c r="X21" s="70"/>
      <c r="Y21" s="70"/>
      <c r="Z21" s="70"/>
      <c r="AA21" s="70"/>
      <c r="AB21" s="70"/>
      <c r="AC21" s="67"/>
      <c r="AD21" s="71" t="n">
        <f aca="false">IF(AC21&gt;0,$AD$75+$AD$111+$AD$205+$AD$223,0)</f>
        <v>0</v>
      </c>
      <c r="AE21" s="71"/>
      <c r="AF21" s="71"/>
      <c r="AG21" s="6"/>
    </row>
    <row r="22" customFormat="false" ht="15.95" hidden="false" customHeight="true" outlineLevel="0" collapsed="false">
      <c r="A22" s="72"/>
      <c r="B22" s="72"/>
      <c r="C22" s="72"/>
      <c r="D22" s="72"/>
      <c r="E22" s="72"/>
      <c r="F22" s="72"/>
      <c r="G22" s="72"/>
      <c r="H22" s="72"/>
      <c r="I22" s="72"/>
      <c r="J22" s="72"/>
      <c r="K22" s="72"/>
      <c r="L22" s="72"/>
      <c r="M22" s="72"/>
      <c r="N22" s="72"/>
      <c r="O22" s="72"/>
      <c r="P22" s="72"/>
      <c r="Q22" s="72"/>
      <c r="R22" s="72"/>
      <c r="S22" s="73"/>
      <c r="T22" s="73"/>
      <c r="U22" s="73"/>
      <c r="V22" s="72"/>
      <c r="W22" s="72"/>
      <c r="X22" s="72"/>
      <c r="Y22" s="72"/>
      <c r="Z22" s="72"/>
      <c r="AA22" s="72"/>
      <c r="AB22" s="74"/>
      <c r="AC22" s="74"/>
      <c r="AD22" s="74"/>
      <c r="AE22" s="74"/>
      <c r="AF22" s="74"/>
    </row>
    <row r="23" customFormat="false" ht="15.95" hidden="false" customHeight="true" outlineLevel="0" collapsed="false">
      <c r="A23" s="72"/>
      <c r="B23" s="72"/>
      <c r="C23" s="72"/>
      <c r="D23" s="72"/>
      <c r="E23" s="72"/>
      <c r="F23" s="72"/>
      <c r="G23" s="72"/>
      <c r="H23" s="75" t="s">
        <v>45</v>
      </c>
      <c r="I23" s="24" t="s">
        <v>46</v>
      </c>
      <c r="J23" s="76" t="s">
        <v>47</v>
      </c>
      <c r="K23" s="77" t="s">
        <v>48</v>
      </c>
      <c r="L23" s="77"/>
      <c r="M23" s="78" t="s">
        <v>49</v>
      </c>
      <c r="N23" s="77" t="s">
        <v>48</v>
      </c>
      <c r="O23" s="77"/>
      <c r="P23" s="78" t="s">
        <v>50</v>
      </c>
      <c r="Q23" s="77" t="s">
        <v>48</v>
      </c>
      <c r="R23" s="77"/>
      <c r="S23" s="78" t="s">
        <v>51</v>
      </c>
      <c r="T23" s="77" t="s">
        <v>48</v>
      </c>
      <c r="U23" s="77"/>
      <c r="V23" s="79" t="s">
        <v>52</v>
      </c>
      <c r="W23" s="77" t="s">
        <v>48</v>
      </c>
      <c r="X23" s="77"/>
      <c r="Y23" s="24" t="s">
        <v>53</v>
      </c>
      <c r="Z23" s="24" t="s">
        <v>54</v>
      </c>
      <c r="AA23" s="24" t="s">
        <v>55</v>
      </c>
      <c r="AB23" s="24" t="s">
        <v>56</v>
      </c>
      <c r="AC23" s="24"/>
      <c r="AD23" s="24" t="s">
        <v>57</v>
      </c>
      <c r="AE23" s="24"/>
      <c r="AF23" s="24" t="s">
        <v>58</v>
      </c>
      <c r="AG23" s="80" t="s">
        <v>59</v>
      </c>
      <c r="AH23" s="80"/>
      <c r="AI23" s="80"/>
      <c r="AJ23" s="80"/>
      <c r="AK23" s="72"/>
      <c r="AL23" s="72"/>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customFormat="false" ht="15.95" hidden="false" customHeight="true" outlineLevel="0" collapsed="false">
      <c r="A24" s="72"/>
      <c r="B24" s="72"/>
      <c r="C24" s="72"/>
      <c r="D24" s="72"/>
      <c r="E24" s="72"/>
      <c r="F24" s="72"/>
      <c r="G24" s="72"/>
      <c r="H24" s="75"/>
      <c r="I24" s="24"/>
      <c r="J24" s="76"/>
      <c r="K24" s="77"/>
      <c r="L24" s="77"/>
      <c r="M24" s="78"/>
      <c r="N24" s="77"/>
      <c r="O24" s="77"/>
      <c r="P24" s="78"/>
      <c r="Q24" s="77"/>
      <c r="R24" s="77"/>
      <c r="S24" s="78"/>
      <c r="T24" s="77"/>
      <c r="U24" s="77"/>
      <c r="V24" s="79"/>
      <c r="W24" s="77"/>
      <c r="X24" s="77"/>
      <c r="Y24" s="24"/>
      <c r="Z24" s="24"/>
      <c r="AA24" s="24"/>
      <c r="AB24" s="24"/>
      <c r="AC24" s="24"/>
      <c r="AD24" s="24"/>
      <c r="AE24" s="24"/>
      <c r="AF24" s="24"/>
      <c r="AG24" s="80"/>
      <c r="AH24" s="80"/>
      <c r="AI24" s="80"/>
      <c r="AJ24" s="80"/>
      <c r="AK24" s="72"/>
      <c r="AL24" s="72"/>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customFormat="false" ht="15.95" hidden="false" customHeight="true" outlineLevel="0" collapsed="false">
      <c r="A25" s="72"/>
      <c r="B25" s="72"/>
      <c r="C25" s="72"/>
      <c r="D25" s="72"/>
      <c r="E25" s="72"/>
      <c r="F25" s="72"/>
      <c r="G25" s="72"/>
      <c r="H25" s="75"/>
      <c r="I25" s="24"/>
      <c r="J25" s="76"/>
      <c r="K25" s="77"/>
      <c r="L25" s="77"/>
      <c r="M25" s="78"/>
      <c r="N25" s="77"/>
      <c r="O25" s="77"/>
      <c r="P25" s="78"/>
      <c r="Q25" s="77"/>
      <c r="R25" s="77"/>
      <c r="S25" s="78"/>
      <c r="T25" s="77"/>
      <c r="U25" s="77"/>
      <c r="V25" s="79"/>
      <c r="W25" s="77"/>
      <c r="X25" s="77"/>
      <c r="Y25" s="24"/>
      <c r="Z25" s="24"/>
      <c r="AA25" s="24"/>
      <c r="AB25" s="24"/>
      <c r="AC25" s="24"/>
      <c r="AD25" s="24"/>
      <c r="AE25" s="24"/>
      <c r="AF25" s="24"/>
      <c r="AG25" s="80"/>
      <c r="AH25" s="80"/>
      <c r="AI25" s="80"/>
      <c r="AJ25" s="80"/>
      <c r="AK25" s="72"/>
      <c r="AL25" s="72"/>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customFormat="false" ht="15.95" hidden="false" customHeight="true" outlineLevel="0" collapsed="false">
      <c r="A26" s="72"/>
      <c r="B26" s="72"/>
      <c r="C26" s="72"/>
      <c r="D26" s="72"/>
      <c r="E26" s="72"/>
      <c r="F26" s="72"/>
      <c r="G26" s="72"/>
      <c r="H26" s="75"/>
      <c r="I26" s="24"/>
      <c r="J26" s="76"/>
      <c r="K26" s="77"/>
      <c r="L26" s="77"/>
      <c r="M26" s="78"/>
      <c r="N26" s="77"/>
      <c r="O26" s="77"/>
      <c r="P26" s="78"/>
      <c r="Q26" s="77"/>
      <c r="R26" s="77"/>
      <c r="S26" s="78"/>
      <c r="T26" s="77"/>
      <c r="U26" s="77"/>
      <c r="V26" s="79"/>
      <c r="W26" s="77"/>
      <c r="X26" s="77"/>
      <c r="Y26" s="24"/>
      <c r="Z26" s="24"/>
      <c r="AA26" s="24"/>
      <c r="AB26" s="24"/>
      <c r="AC26" s="24"/>
      <c r="AD26" s="24"/>
      <c r="AE26" s="24"/>
      <c r="AF26" s="24"/>
      <c r="AG26" s="80" t="s">
        <v>60</v>
      </c>
      <c r="AH26" s="80"/>
      <c r="AI26" s="80" t="s">
        <v>61</v>
      </c>
      <c r="AJ26" s="80"/>
      <c r="AK26" s="72"/>
      <c r="AL26" s="72"/>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customFormat="false" ht="15.95" hidden="false" customHeight="true" outlineLevel="0" collapsed="false">
      <c r="A27" s="72"/>
      <c r="B27" s="72"/>
      <c r="C27" s="72"/>
      <c r="D27" s="72"/>
      <c r="E27" s="72"/>
      <c r="F27" s="72"/>
      <c r="G27" s="72"/>
      <c r="H27" s="75"/>
      <c r="I27" s="24"/>
      <c r="J27" s="76"/>
      <c r="K27" s="77"/>
      <c r="L27" s="77"/>
      <c r="M27" s="78"/>
      <c r="N27" s="77"/>
      <c r="O27" s="77"/>
      <c r="P27" s="78"/>
      <c r="Q27" s="77"/>
      <c r="R27" s="77"/>
      <c r="S27" s="78"/>
      <c r="T27" s="77"/>
      <c r="U27" s="77"/>
      <c r="V27" s="79"/>
      <c r="W27" s="77"/>
      <c r="X27" s="77"/>
      <c r="Y27" s="24"/>
      <c r="Z27" s="24"/>
      <c r="AA27" s="24"/>
      <c r="AB27" s="24"/>
      <c r="AC27" s="24"/>
      <c r="AD27" s="24"/>
      <c r="AE27" s="24"/>
      <c r="AF27" s="24"/>
      <c r="AG27" s="80"/>
      <c r="AH27" s="80"/>
      <c r="AI27" s="80"/>
      <c r="AJ27" s="80"/>
      <c r="AK27" s="72"/>
      <c r="AL27" s="72"/>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customFormat="false" ht="15.95" hidden="false" customHeight="true" outlineLevel="0" collapsed="false">
      <c r="A28" s="81" t="s">
        <v>62</v>
      </c>
      <c r="B28" s="82" t="s">
        <v>63</v>
      </c>
      <c r="C28" s="83" t="s">
        <v>64</v>
      </c>
      <c r="D28" s="83"/>
      <c r="E28" s="83"/>
      <c r="F28" s="83"/>
      <c r="G28" s="83"/>
      <c r="H28" s="84" t="n">
        <f aca="false">IF(I28&lt;Y28,Y28,I28)</f>
        <v>0</v>
      </c>
      <c r="I28" s="58"/>
      <c r="J28" s="85" t="n">
        <f aca="false">'Latos I-8'!H29</f>
        <v>0</v>
      </c>
      <c r="K28" s="86" t="n">
        <f aca="false">IF(J28&gt;0,$AB28*J28,0)</f>
        <v>0</v>
      </c>
      <c r="L28" s="86"/>
      <c r="M28" s="87" t="n">
        <f aca="false">'Bractus M-14'!H29</f>
        <v>0</v>
      </c>
      <c r="N28" s="86" t="n">
        <f aca="false">IF(M28&gt;0,$AB28*M28,0)</f>
        <v>0</v>
      </c>
      <c r="O28" s="86"/>
      <c r="P28" s="87" t="n">
        <f aca="false">'Pelatus C-12'!H29</f>
        <v>0</v>
      </c>
      <c r="Q28" s="86" t="n">
        <f aca="false">IF(P28&gt;0,$AB28*P28,0)</f>
        <v>0</v>
      </c>
      <c r="R28" s="86"/>
      <c r="S28" s="87" t="n">
        <f aca="false">'Nyrius F-6'!H29</f>
        <v>0</v>
      </c>
      <c r="T28" s="86" t="n">
        <f aca="false">IF(S28&gt;0,$AB28*S28,0)</f>
        <v>0</v>
      </c>
      <c r="U28" s="86"/>
      <c r="V28" s="88" t="n">
        <f aca="false">'Latos M-7'!G29</f>
        <v>0</v>
      </c>
      <c r="W28" s="86" t="n">
        <f aca="false">IF(V28&gt;0,$AB28*V28,0)</f>
        <v>0</v>
      </c>
      <c r="X28" s="86"/>
      <c r="Y28" s="89" t="n">
        <f aca="false">'Master mission requirement list'!G29</f>
        <v>0</v>
      </c>
      <c r="Z28" s="89" t="n">
        <f aca="false">IF(I28-Y28&gt;0,I28-Y28,0)</f>
        <v>0</v>
      </c>
      <c r="AA28" s="89" t="n">
        <f aca="false">IF(Y28-I28&gt;0,Y28-I28,0)</f>
        <v>0</v>
      </c>
      <c r="AB28" s="90" t="n">
        <v>250000</v>
      </c>
      <c r="AC28" s="90"/>
      <c r="AD28" s="91" t="n">
        <f aca="false">IF(Y28&gt;0,AB28*Y28,I28*AB28)</f>
        <v>0</v>
      </c>
      <c r="AE28" s="91"/>
      <c r="AF28" s="92"/>
      <c r="AG28" s="93" t="str">
        <f aca="false">IF(SUM($I$28:$I$74)&lt;&gt;1,"",IF(I28&gt;0,$AD$75+$AD$111+$AD$205+$AD$223-AB28,""))</f>
        <v/>
      </c>
      <c r="AH28" s="93"/>
      <c r="AI28" s="94" t="n">
        <f aca="false">IF(AG28="",0,AD28-AG28)</f>
        <v>0</v>
      </c>
      <c r="AJ28" s="94"/>
      <c r="AK28" s="72"/>
      <c r="AL28" s="72"/>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customFormat="false" ht="15.95" hidden="false" customHeight="true" outlineLevel="0" collapsed="false">
      <c r="A29" s="81"/>
      <c r="B29" s="82"/>
      <c r="C29" s="95" t="s">
        <v>65</v>
      </c>
      <c r="D29" s="95"/>
      <c r="E29" s="95"/>
      <c r="F29" s="95"/>
      <c r="G29" s="95"/>
      <c r="H29" s="96" t="n">
        <f aca="false">IF(I29&lt;Y29,Y29,I29)</f>
        <v>0</v>
      </c>
      <c r="I29" s="61"/>
      <c r="J29" s="97" t="n">
        <f aca="false">'Latos I-8'!H28</f>
        <v>0</v>
      </c>
      <c r="K29" s="98" t="n">
        <f aca="false">IF(J29&gt;0,$AB29*J29,0)</f>
        <v>0</v>
      </c>
      <c r="L29" s="98"/>
      <c r="M29" s="99" t="n">
        <f aca="false">'Bractus M-14'!H28</f>
        <v>0</v>
      </c>
      <c r="N29" s="98" t="n">
        <f aca="false">IF(M29&gt;0,$AB29*M29,0)</f>
        <v>0</v>
      </c>
      <c r="O29" s="98"/>
      <c r="P29" s="99" t="n">
        <f aca="false">'Pelatus C-12'!H28</f>
        <v>0</v>
      </c>
      <c r="Q29" s="98" t="n">
        <f aca="false">IF(P29&gt;0,$AB29*P29,0)</f>
        <v>0</v>
      </c>
      <c r="R29" s="98"/>
      <c r="S29" s="99" t="n">
        <f aca="false">'Nyrius F-6'!H28</f>
        <v>0</v>
      </c>
      <c r="T29" s="98" t="n">
        <f aca="false">IF(S29&gt;0,$AB29*S29,0)</f>
        <v>0</v>
      </c>
      <c r="U29" s="98"/>
      <c r="V29" s="100" t="n">
        <f aca="false">'Latos M-7'!G28</f>
        <v>0</v>
      </c>
      <c r="W29" s="98" t="n">
        <f aca="false">IF(V29&gt;0,$AB29*V29,0)</f>
        <v>0</v>
      </c>
      <c r="X29" s="98"/>
      <c r="Y29" s="101" t="n">
        <f aca="false">'Master mission requirement list'!G28</f>
        <v>0</v>
      </c>
      <c r="Z29" s="101" t="n">
        <f aca="false">IF(I29-Y29&gt;0,I29-Y29,0)</f>
        <v>0</v>
      </c>
      <c r="AA29" s="101" t="n">
        <f aca="false">IF(Y29-I29&gt;0,Y29-I29,0)</f>
        <v>0</v>
      </c>
      <c r="AB29" s="102" t="n">
        <v>200000</v>
      </c>
      <c r="AC29" s="102"/>
      <c r="AD29" s="103" t="n">
        <f aca="false">IF(Y29&gt;0,AB29*Y29,I29*AB29)</f>
        <v>0</v>
      </c>
      <c r="AE29" s="103"/>
      <c r="AF29" s="104"/>
      <c r="AG29" s="105" t="str">
        <f aca="false">IF(SUM($I$28:$I$74)&lt;&gt;1,"",IF(I29&gt;0,$AD$75+$AD$111+$AD$205+$AD$223-AB29,""))</f>
        <v/>
      </c>
      <c r="AH29" s="105"/>
      <c r="AI29" s="106" t="n">
        <f aca="false">IF(AG29="",0,AD29-AG29)</f>
        <v>0</v>
      </c>
      <c r="AJ29" s="106"/>
      <c r="AK29" s="72"/>
      <c r="AL29" s="72"/>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customFormat="false" ht="15.95" hidden="false" customHeight="true" outlineLevel="0" collapsed="false">
      <c r="A30" s="81"/>
      <c r="B30" s="82"/>
      <c r="C30" s="95" t="s">
        <v>66</v>
      </c>
      <c r="D30" s="95"/>
      <c r="E30" s="95"/>
      <c r="F30" s="95"/>
      <c r="G30" s="95"/>
      <c r="H30" s="96" t="n">
        <f aca="false">IF(I30&lt;Y30,Y30,I30)</f>
        <v>0</v>
      </c>
      <c r="I30" s="61"/>
      <c r="J30" s="97" t="n">
        <f aca="false">'Latos I-8'!H34</f>
        <v>0</v>
      </c>
      <c r="K30" s="98" t="n">
        <f aca="false">IF(J30&gt;0,$AB30*J30,0)</f>
        <v>0</v>
      </c>
      <c r="L30" s="98"/>
      <c r="M30" s="99" t="n">
        <f aca="false">'Bractus M-14'!H34</f>
        <v>0</v>
      </c>
      <c r="N30" s="98" t="n">
        <f aca="false">IF(M30&gt;0,$AB30*M30,0)</f>
        <v>0</v>
      </c>
      <c r="O30" s="98"/>
      <c r="P30" s="99" t="n">
        <f aca="false">'Pelatus C-12'!H34</f>
        <v>0</v>
      </c>
      <c r="Q30" s="98" t="n">
        <f aca="false">IF(P30&gt;0,$AB30*P30,0)</f>
        <v>0</v>
      </c>
      <c r="R30" s="98"/>
      <c r="S30" s="99" t="n">
        <f aca="false">'Nyrius F-6'!H34</f>
        <v>0</v>
      </c>
      <c r="T30" s="98" t="n">
        <f aca="false">IF(S30&gt;0,$AB30*S30,0)</f>
        <v>0</v>
      </c>
      <c r="U30" s="98"/>
      <c r="V30" s="100" t="n">
        <f aca="false">'Latos M-7'!G34</f>
        <v>0</v>
      </c>
      <c r="W30" s="98" t="n">
        <f aca="false">IF(V30&gt;0,$AB30*V30,0)</f>
        <v>0</v>
      </c>
      <c r="X30" s="98"/>
      <c r="Y30" s="101" t="n">
        <f aca="false">'Master mission requirement list'!G34</f>
        <v>0</v>
      </c>
      <c r="Z30" s="101" t="n">
        <f aca="false">IF(I30-Y30&gt;0,I30-Y30,0)</f>
        <v>0</v>
      </c>
      <c r="AA30" s="101" t="n">
        <f aca="false">IF(Y30-I30&gt;0,Y30-I30,0)</f>
        <v>0</v>
      </c>
      <c r="AB30" s="102" t="n">
        <v>100000</v>
      </c>
      <c r="AC30" s="102"/>
      <c r="AD30" s="103" t="n">
        <f aca="false">IF(Y30&gt;0,AB30*Y30,I30*AB30)</f>
        <v>0</v>
      </c>
      <c r="AE30" s="103"/>
      <c r="AF30" s="104"/>
      <c r="AG30" s="105" t="str">
        <f aca="false">IF(SUM($I$28:$I$74)&lt;&gt;1,"",IF(I30&gt;0,$AD$75+$AD$111+$AD$205+$AD$223-AB30,""))</f>
        <v/>
      </c>
      <c r="AH30" s="105"/>
      <c r="AI30" s="106" t="n">
        <f aca="false">IF(AG30="",0,AD30-AG30)</f>
        <v>0</v>
      </c>
      <c r="AJ30" s="106"/>
      <c r="AK30" s="72"/>
      <c r="AL30" s="72"/>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customFormat="false" ht="15.95" hidden="false" customHeight="true" outlineLevel="0" collapsed="false">
      <c r="A31" s="81"/>
      <c r="B31" s="82"/>
      <c r="C31" s="95" t="s">
        <v>67</v>
      </c>
      <c r="D31" s="95"/>
      <c r="E31" s="95"/>
      <c r="F31" s="95"/>
      <c r="G31" s="95"/>
      <c r="H31" s="96" t="n">
        <f aca="false">IF(I31&lt;Y31,Y31,I31)</f>
        <v>0</v>
      </c>
      <c r="I31" s="61"/>
      <c r="J31" s="97" t="n">
        <f aca="false">'Latos I-8'!H36</f>
        <v>0</v>
      </c>
      <c r="K31" s="98" t="n">
        <f aca="false">IF(J31&gt;0,$AB31*J31,0)</f>
        <v>0</v>
      </c>
      <c r="L31" s="98"/>
      <c r="M31" s="99" t="n">
        <f aca="false">'Bractus M-14'!H36</f>
        <v>0</v>
      </c>
      <c r="N31" s="98" t="n">
        <f aca="false">IF(M31&gt;0,$AB31*M31,0)</f>
        <v>0</v>
      </c>
      <c r="O31" s="98"/>
      <c r="P31" s="99" t="n">
        <f aca="false">'Pelatus C-12'!H36</f>
        <v>0</v>
      </c>
      <c r="Q31" s="98" t="n">
        <f aca="false">IF(P31&gt;0,$AB31*P31,0)</f>
        <v>0</v>
      </c>
      <c r="R31" s="98"/>
      <c r="S31" s="99" t="n">
        <f aca="false">'Nyrius F-6'!H36</f>
        <v>0</v>
      </c>
      <c r="T31" s="98" t="n">
        <f aca="false">IF(S31&gt;0,$AB31*S31,0)</f>
        <v>0</v>
      </c>
      <c r="U31" s="98"/>
      <c r="V31" s="100" t="n">
        <f aca="false">'Latos M-7'!G36</f>
        <v>0</v>
      </c>
      <c r="W31" s="98" t="n">
        <f aca="false">IF(V31&gt;0,$AB31*V31,0)</f>
        <v>0</v>
      </c>
      <c r="X31" s="98"/>
      <c r="Y31" s="101" t="n">
        <f aca="false">'Master mission requirement list'!G36</f>
        <v>0</v>
      </c>
      <c r="Z31" s="101" t="n">
        <f aca="false">IF(I31-Y31&gt;0,I31-Y31,0)</f>
        <v>0</v>
      </c>
      <c r="AA31" s="101" t="n">
        <f aca="false">IF(Y31-I31&gt;0,Y31-I31,0)</f>
        <v>0</v>
      </c>
      <c r="AB31" s="102" t="n">
        <v>8500000</v>
      </c>
      <c r="AC31" s="102"/>
      <c r="AD31" s="103" t="n">
        <f aca="false">IF(Y31&gt;0,AB31*Y31,I31*AB31)</f>
        <v>0</v>
      </c>
      <c r="AE31" s="103"/>
      <c r="AF31" s="104"/>
      <c r="AG31" s="105" t="str">
        <f aca="false">IF(SUM($I$28:$I$74)&lt;&gt;1,"",IF(I31&gt;0,$AD$75+$AD$111+$AD$205+$AD$223-AB31,""))</f>
        <v/>
      </c>
      <c r="AH31" s="105"/>
      <c r="AI31" s="106" t="n">
        <f aca="false">IF(AG31="",0,AD31-AG31)</f>
        <v>0</v>
      </c>
      <c r="AJ31" s="106"/>
      <c r="AK31" s="72"/>
      <c r="AL31" s="72"/>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customFormat="false" ht="15.95" hidden="false" customHeight="true" outlineLevel="0" collapsed="false">
      <c r="A32" s="81"/>
      <c r="B32" s="82"/>
      <c r="C32" s="95" t="s">
        <v>68</v>
      </c>
      <c r="D32" s="95"/>
      <c r="E32" s="95"/>
      <c r="F32" s="95"/>
      <c r="G32" s="95"/>
      <c r="H32" s="96" t="n">
        <f aca="false">IF(I32&lt;Y32,Y32,I32)</f>
        <v>0</v>
      </c>
      <c r="I32" s="61"/>
      <c r="J32" s="97" t="n">
        <f aca="false">'Latos I-8'!H39</f>
        <v>0</v>
      </c>
      <c r="K32" s="98" t="n">
        <f aca="false">IF(J32&gt;0,$AB32*J32,0)</f>
        <v>0</v>
      </c>
      <c r="L32" s="98"/>
      <c r="M32" s="99" t="n">
        <f aca="false">'Bractus M-14'!H39</f>
        <v>0</v>
      </c>
      <c r="N32" s="98" t="n">
        <f aca="false">IF(M32&gt;0,$AB32*M32,0)</f>
        <v>0</v>
      </c>
      <c r="O32" s="98"/>
      <c r="P32" s="99" t="n">
        <f aca="false">'Pelatus C-12'!H39</f>
        <v>0</v>
      </c>
      <c r="Q32" s="98" t="n">
        <f aca="false">IF(P32&gt;0,$AB32*P32,0)</f>
        <v>0</v>
      </c>
      <c r="R32" s="98"/>
      <c r="S32" s="99" t="n">
        <f aca="false">'Nyrius F-6'!H39</f>
        <v>0</v>
      </c>
      <c r="T32" s="98" t="n">
        <f aca="false">IF(S32&gt;0,$AB32*S32,0)</f>
        <v>0</v>
      </c>
      <c r="U32" s="98"/>
      <c r="V32" s="100" t="n">
        <f aca="false">'Latos M-7'!G39</f>
        <v>0</v>
      </c>
      <c r="W32" s="98" t="n">
        <f aca="false">IF(V32&gt;0,$AB32*V32,0)</f>
        <v>0</v>
      </c>
      <c r="X32" s="98"/>
      <c r="Y32" s="101" t="n">
        <f aca="false">'Master mission requirement list'!G39</f>
        <v>0</v>
      </c>
      <c r="Z32" s="101" t="n">
        <f aca="false">IF(I32-Y32&gt;0,I32-Y32,0)</f>
        <v>0</v>
      </c>
      <c r="AA32" s="101" t="n">
        <f aca="false">IF(Y32-I32&gt;0,Y32-I32,0)</f>
        <v>0</v>
      </c>
      <c r="AB32" s="102" t="n">
        <v>8500000</v>
      </c>
      <c r="AC32" s="102"/>
      <c r="AD32" s="103" t="n">
        <f aca="false">IF(Y32&gt;0,AB32*Y32,I32*AB32)</f>
        <v>0</v>
      </c>
      <c r="AE32" s="103"/>
      <c r="AF32" s="104"/>
      <c r="AG32" s="105" t="str">
        <f aca="false">IF(SUM($I$28:$I$74)&lt;&gt;1,"",IF(I32&gt;0,$AD$75+$AD$111+$AD$205+$AD$223-AB32,""))</f>
        <v/>
      </c>
      <c r="AH32" s="105"/>
      <c r="AI32" s="106" t="n">
        <f aca="false">IF(AG32="",0,AD32-AG32)</f>
        <v>0</v>
      </c>
      <c r="AJ32" s="106"/>
      <c r="AK32" s="72"/>
      <c r="AL32" s="72"/>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customFormat="false" ht="15.95" hidden="false" customHeight="true" outlineLevel="0" collapsed="false">
      <c r="A33" s="81"/>
      <c r="B33" s="82"/>
      <c r="C33" s="107" t="s">
        <v>69</v>
      </c>
      <c r="D33" s="107"/>
      <c r="E33" s="107"/>
      <c r="F33" s="107"/>
      <c r="G33" s="107"/>
      <c r="H33" s="108" t="n">
        <f aca="false">IF(I33&lt;Y33,Y33,I33)</f>
        <v>0</v>
      </c>
      <c r="I33" s="67"/>
      <c r="J33" s="109" t="n">
        <f aca="false">'Latos I-8'!H42</f>
        <v>0</v>
      </c>
      <c r="K33" s="110" t="n">
        <f aca="false">IF(J33&gt;0,$AB33*J33,0)</f>
        <v>0</v>
      </c>
      <c r="L33" s="110"/>
      <c r="M33" s="111" t="n">
        <f aca="false">'Bractus M-14'!H42</f>
        <v>0</v>
      </c>
      <c r="N33" s="110" t="n">
        <f aca="false">IF(M33&gt;0,$AB33*M33,0)</f>
        <v>0</v>
      </c>
      <c r="O33" s="110"/>
      <c r="P33" s="111" t="n">
        <f aca="false">'Pelatus C-12'!H42</f>
        <v>0</v>
      </c>
      <c r="Q33" s="110" t="n">
        <f aca="false">IF(P33&gt;0,$AB33*P33,0)</f>
        <v>0</v>
      </c>
      <c r="R33" s="110"/>
      <c r="S33" s="111" t="n">
        <f aca="false">'Nyrius F-6'!H42</f>
        <v>0</v>
      </c>
      <c r="T33" s="110" t="n">
        <f aca="false">IF(S33&gt;0,$AB33*S33,0)</f>
        <v>0</v>
      </c>
      <c r="U33" s="110"/>
      <c r="V33" s="112" t="n">
        <f aca="false">'Latos M-7'!G42</f>
        <v>0</v>
      </c>
      <c r="W33" s="110" t="n">
        <f aca="false">IF(V33&gt;0,$AB33*V33,0)</f>
        <v>0</v>
      </c>
      <c r="X33" s="110"/>
      <c r="Y33" s="113" t="n">
        <f aca="false">'Master mission requirement list'!G42</f>
        <v>0</v>
      </c>
      <c r="Z33" s="113" t="n">
        <f aca="false">IF(I33-Y33&gt;0,I33-Y33,0)</f>
        <v>0</v>
      </c>
      <c r="AA33" s="113" t="n">
        <f aca="false">IF(Y33-I33&gt;0,Y33-I33,0)</f>
        <v>0</v>
      </c>
      <c r="AB33" s="114" t="n">
        <v>8500000</v>
      </c>
      <c r="AC33" s="114"/>
      <c r="AD33" s="115" t="n">
        <f aca="false">IF(Y33&gt;0,AB33*Y33,I33*AB33)</f>
        <v>0</v>
      </c>
      <c r="AE33" s="115"/>
      <c r="AF33" s="116"/>
      <c r="AG33" s="117" t="str">
        <f aca="false">IF(SUM($I$28:$I$74)&lt;&gt;1,"",IF(I33&gt;0,$AD$75+$AD$111+$AD$205+$AD$223-AB33,""))</f>
        <v/>
      </c>
      <c r="AH33" s="117"/>
      <c r="AI33" s="118" t="n">
        <f aca="false">IF(AG33="",0,AD33-AG33)</f>
        <v>0</v>
      </c>
      <c r="AJ33" s="118"/>
      <c r="AK33" s="72"/>
      <c r="AL33" s="72"/>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customFormat="false" ht="15.95" hidden="false" customHeight="true" outlineLevel="0" collapsed="false">
      <c r="A34" s="81"/>
      <c r="B34" s="82" t="s">
        <v>70</v>
      </c>
      <c r="C34" s="83" t="s">
        <v>71</v>
      </c>
      <c r="D34" s="83"/>
      <c r="E34" s="83"/>
      <c r="F34" s="83"/>
      <c r="G34" s="83"/>
      <c r="H34" s="84" t="n">
        <f aca="false">IF(I34&lt;Y34,Y34,I34)</f>
        <v>0</v>
      </c>
      <c r="I34" s="58"/>
      <c r="J34" s="85" t="n">
        <f aca="false">'Latos I-8'!H40</f>
        <v>0</v>
      </c>
      <c r="K34" s="86" t="n">
        <f aca="false">IF(J34&gt;0,$AB34*J34,0)</f>
        <v>0</v>
      </c>
      <c r="L34" s="86"/>
      <c r="M34" s="87" t="n">
        <f aca="false">'Bractus M-14'!H40</f>
        <v>0</v>
      </c>
      <c r="N34" s="86" t="n">
        <f aca="false">IF(M34&gt;0,$AB34*M34,0)</f>
        <v>0</v>
      </c>
      <c r="O34" s="86"/>
      <c r="P34" s="87" t="n">
        <f aca="false">'Pelatus C-12'!H40</f>
        <v>0</v>
      </c>
      <c r="Q34" s="86" t="n">
        <f aca="false">IF(P34&gt;0,$AB34*P34,0)</f>
        <v>0</v>
      </c>
      <c r="R34" s="86"/>
      <c r="S34" s="87" t="n">
        <f aca="false">'Nyrius F-6'!H40</f>
        <v>0</v>
      </c>
      <c r="T34" s="86" t="n">
        <f aca="false">IF(S34&gt;0,$AB34*S34,0)</f>
        <v>0</v>
      </c>
      <c r="U34" s="86"/>
      <c r="V34" s="88" t="n">
        <f aca="false">'Latos M-7'!G40</f>
        <v>0</v>
      </c>
      <c r="W34" s="86" t="n">
        <f aca="false">IF(V34&gt;0,$AB34*V34,0)</f>
        <v>0</v>
      </c>
      <c r="X34" s="86"/>
      <c r="Y34" s="89" t="n">
        <f aca="false">'Master mission requirement list'!G40</f>
        <v>0</v>
      </c>
      <c r="Z34" s="89" t="n">
        <f aca="false">IF(I34-Y34&gt;0,I34-Y34,0)</f>
        <v>0</v>
      </c>
      <c r="AA34" s="89" t="n">
        <f aca="false">IF(Y34-I34&gt;0,Y34-I34,0)</f>
        <v>0</v>
      </c>
      <c r="AB34" s="90" t="n">
        <v>3000000</v>
      </c>
      <c r="AC34" s="90"/>
      <c r="AD34" s="91" t="n">
        <f aca="false">IF(Y34&gt;0,AB34*Y34,I34*AB34)</f>
        <v>0</v>
      </c>
      <c r="AE34" s="91"/>
      <c r="AF34" s="92"/>
      <c r="AG34" s="93" t="str">
        <f aca="false">IF(SUM($I$28:$I$74)&lt;&gt;1,"",IF(I34&gt;0,$AD$75+$AD$111+$AD$205+$AD$223-AB34,""))</f>
        <v/>
      </c>
      <c r="AH34" s="93"/>
      <c r="AI34" s="94" t="n">
        <f aca="false">IF(AG34="",0,AD34-AG34)</f>
        <v>0</v>
      </c>
      <c r="AJ34" s="94"/>
      <c r="AK34" s="72"/>
      <c r="AL34" s="72"/>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customFormat="false" ht="15.95" hidden="false" customHeight="true" outlineLevel="0" collapsed="false">
      <c r="A35" s="81"/>
      <c r="B35" s="82"/>
      <c r="C35" s="95" t="s">
        <v>72</v>
      </c>
      <c r="D35" s="95"/>
      <c r="E35" s="95"/>
      <c r="F35" s="95"/>
      <c r="G35" s="95"/>
      <c r="H35" s="96" t="n">
        <f aca="false">IF(I35&lt;Y35,Y35,I35)</f>
        <v>0</v>
      </c>
      <c r="I35" s="61"/>
      <c r="J35" s="97" t="n">
        <f aca="false">'Latos I-8'!H35</f>
        <v>0</v>
      </c>
      <c r="K35" s="98" t="n">
        <f aca="false">IF(J35&gt;0,$AB35*J35,0)</f>
        <v>0</v>
      </c>
      <c r="L35" s="98"/>
      <c r="M35" s="99" t="n">
        <f aca="false">'Bractus M-14'!H35</f>
        <v>0</v>
      </c>
      <c r="N35" s="98" t="n">
        <f aca="false">IF(M35&gt;0,$AB35*M35,0)</f>
        <v>0</v>
      </c>
      <c r="O35" s="98"/>
      <c r="P35" s="99" t="n">
        <f aca="false">'Pelatus C-12'!H35</f>
        <v>0</v>
      </c>
      <c r="Q35" s="98" t="n">
        <f aca="false">IF(P35&gt;0,$AB35*P35,0)</f>
        <v>0</v>
      </c>
      <c r="R35" s="98"/>
      <c r="S35" s="99" t="n">
        <f aca="false">'Nyrius F-6'!H35</f>
        <v>0</v>
      </c>
      <c r="T35" s="98" t="n">
        <f aca="false">IF(S35&gt;0,$AB35*S35,0)</f>
        <v>0</v>
      </c>
      <c r="U35" s="98"/>
      <c r="V35" s="100" t="n">
        <f aca="false">'Latos M-7'!G35</f>
        <v>0</v>
      </c>
      <c r="W35" s="98" t="n">
        <f aca="false">IF(V35&gt;0,$AB35*V35,0)</f>
        <v>0</v>
      </c>
      <c r="X35" s="98"/>
      <c r="Y35" s="101" t="n">
        <f aca="false">'Master mission requirement list'!G35</f>
        <v>0</v>
      </c>
      <c r="Z35" s="101" t="n">
        <f aca="false">IF(I35-Y35&gt;0,I35-Y35,0)</f>
        <v>0</v>
      </c>
      <c r="AA35" s="101" t="n">
        <f aca="false">IF(Y35-I35&gt;0,Y35-I35,0)</f>
        <v>0</v>
      </c>
      <c r="AB35" s="102" t="n">
        <v>65000000</v>
      </c>
      <c r="AC35" s="102"/>
      <c r="AD35" s="103" t="n">
        <f aca="false">IF(Y35&gt;0,AB35*Y35,I35*AB35)</f>
        <v>0</v>
      </c>
      <c r="AE35" s="103"/>
      <c r="AF35" s="104"/>
      <c r="AG35" s="105" t="str">
        <f aca="false">IF(SUM($I$28:$I$74)&lt;&gt;1,"",IF(I35&gt;0,$AD$75+$AD$111+$AD$205+$AD$223-AB35,""))</f>
        <v/>
      </c>
      <c r="AH35" s="105"/>
      <c r="AI35" s="106" t="n">
        <f aca="false">IF(AG35="",0,AD35-AG35)</f>
        <v>0</v>
      </c>
      <c r="AJ35" s="106"/>
      <c r="AK35" s="72"/>
      <c r="AL35" s="72"/>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customFormat="false" ht="15.95" hidden="false" customHeight="true" outlineLevel="0" collapsed="false">
      <c r="A36" s="81"/>
      <c r="B36" s="82"/>
      <c r="C36" s="95" t="s">
        <v>73</v>
      </c>
      <c r="D36" s="95"/>
      <c r="E36" s="95"/>
      <c r="F36" s="95"/>
      <c r="G36" s="95"/>
      <c r="H36" s="96" t="n">
        <f aca="false">IF(I36&lt;Y36,Y36,I36)</f>
        <v>0</v>
      </c>
      <c r="I36" s="61"/>
      <c r="J36" s="97" t="n">
        <f aca="false">'Latos I-8'!H38</f>
        <v>0</v>
      </c>
      <c r="K36" s="98" t="n">
        <f aca="false">IF(J36&gt;0,$AB36*J36,0)</f>
        <v>0</v>
      </c>
      <c r="L36" s="98"/>
      <c r="M36" s="99" t="n">
        <f aca="false">'Bractus M-14'!H38</f>
        <v>0</v>
      </c>
      <c r="N36" s="98" t="n">
        <f aca="false">IF(M36&gt;0,$AB36*M36,0)</f>
        <v>0</v>
      </c>
      <c r="O36" s="98"/>
      <c r="P36" s="99" t="n">
        <f aca="false">'Pelatus C-12'!H38</f>
        <v>0</v>
      </c>
      <c r="Q36" s="98" t="n">
        <f aca="false">IF(P36&gt;0,$AB36*P36,0)</f>
        <v>0</v>
      </c>
      <c r="R36" s="98"/>
      <c r="S36" s="99" t="n">
        <f aca="false">'Nyrius F-6'!H38</f>
        <v>0</v>
      </c>
      <c r="T36" s="98" t="n">
        <f aca="false">IF(S36&gt;0,$AB36*S36,0)</f>
        <v>0</v>
      </c>
      <c r="U36" s="98"/>
      <c r="V36" s="100" t="n">
        <f aca="false">'Latos M-7'!G38</f>
        <v>0</v>
      </c>
      <c r="W36" s="98" t="n">
        <f aca="false">IF(V36&gt;0,$AB36*V36,0)</f>
        <v>0</v>
      </c>
      <c r="X36" s="98"/>
      <c r="Y36" s="101" t="n">
        <f aca="false">'Master mission requirement list'!G38</f>
        <v>0</v>
      </c>
      <c r="Z36" s="101" t="n">
        <f aca="false">IF(I36-Y36&gt;0,I36-Y36,0)</f>
        <v>0</v>
      </c>
      <c r="AA36" s="101" t="n">
        <f aca="false">IF(Y36-I36&gt;0,Y36-I36,0)</f>
        <v>0</v>
      </c>
      <c r="AB36" s="102" t="n">
        <v>65000000</v>
      </c>
      <c r="AC36" s="102"/>
      <c r="AD36" s="103" t="n">
        <f aca="false">IF(Y36&gt;0,AB36*Y36,I36*AB36)</f>
        <v>0</v>
      </c>
      <c r="AE36" s="103"/>
      <c r="AF36" s="104"/>
      <c r="AG36" s="105" t="str">
        <f aca="false">IF(SUM($I$28:$I$74)&lt;&gt;1,"",IF(I36&gt;0,$AD$75+$AD$111+$AD$205+$AD$223-AB36,""))</f>
        <v/>
      </c>
      <c r="AH36" s="105"/>
      <c r="AI36" s="106" t="n">
        <f aca="false">IF(AG36="",0,AD36-AG36)</f>
        <v>0</v>
      </c>
      <c r="AJ36" s="106"/>
      <c r="AK36" s="72"/>
      <c r="AL36" s="72"/>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customFormat="false" ht="15.95" hidden="false" customHeight="true" outlineLevel="0" collapsed="false">
      <c r="A37" s="81"/>
      <c r="B37" s="82"/>
      <c r="C37" s="107" t="s">
        <v>74</v>
      </c>
      <c r="D37" s="107"/>
      <c r="E37" s="107"/>
      <c r="F37" s="107"/>
      <c r="G37" s="107"/>
      <c r="H37" s="108" t="n">
        <f aca="false">IF(I37&lt;Y37,Y37,I37)</f>
        <v>0</v>
      </c>
      <c r="I37" s="67"/>
      <c r="J37" s="109" t="n">
        <f aca="false">'Latos I-8'!H41</f>
        <v>0</v>
      </c>
      <c r="K37" s="110" t="n">
        <f aca="false">IF(J37&gt;0,$AB37*J37,0)</f>
        <v>0</v>
      </c>
      <c r="L37" s="110"/>
      <c r="M37" s="111" t="n">
        <f aca="false">'Bractus M-14'!H41</f>
        <v>0</v>
      </c>
      <c r="N37" s="110" t="n">
        <f aca="false">IF(M37&gt;0,$AB37*M37,0)</f>
        <v>0</v>
      </c>
      <c r="O37" s="110"/>
      <c r="P37" s="111" t="n">
        <f aca="false">'Pelatus C-12'!H41</f>
        <v>0</v>
      </c>
      <c r="Q37" s="110" t="n">
        <f aca="false">IF(P37&gt;0,$AB37*P37,0)</f>
        <v>0</v>
      </c>
      <c r="R37" s="110"/>
      <c r="S37" s="111" t="n">
        <f aca="false">'Nyrius F-6'!H41</f>
        <v>0</v>
      </c>
      <c r="T37" s="110" t="n">
        <f aca="false">IF(S37&gt;0,$AB37*S37,0)</f>
        <v>0</v>
      </c>
      <c r="U37" s="110"/>
      <c r="V37" s="112" t="n">
        <f aca="false">'Latos M-7'!G41</f>
        <v>0</v>
      </c>
      <c r="W37" s="110" t="n">
        <f aca="false">IF(V37&gt;0,$AB37*V37,0)</f>
        <v>0</v>
      </c>
      <c r="X37" s="110"/>
      <c r="Y37" s="113" t="n">
        <f aca="false">'Master mission requirement list'!G41</f>
        <v>0</v>
      </c>
      <c r="Z37" s="113" t="n">
        <f aca="false">IF(I37-Y37&gt;0,I37-Y37,0)</f>
        <v>0</v>
      </c>
      <c r="AA37" s="113" t="n">
        <f aca="false">IF(Y37-I37&gt;0,Y37-I37,0)</f>
        <v>0</v>
      </c>
      <c r="AB37" s="114" t="n">
        <v>65000000</v>
      </c>
      <c r="AC37" s="114"/>
      <c r="AD37" s="115" t="n">
        <f aca="false">IF(Y37&gt;0,AB37*Y37,I37*AB37)</f>
        <v>0</v>
      </c>
      <c r="AE37" s="115"/>
      <c r="AF37" s="116"/>
      <c r="AG37" s="117" t="str">
        <f aca="false">IF(SUM($I$28:$I$74)&lt;&gt;1,"",IF(I37&gt;0,$AD$75+$AD$111+$AD$205+$AD$223-AB37,""))</f>
        <v/>
      </c>
      <c r="AH37" s="117"/>
      <c r="AI37" s="118" t="n">
        <f aca="false">IF(AG37="",0,AD37-AG37)</f>
        <v>0</v>
      </c>
      <c r="AJ37" s="118"/>
      <c r="AK37" s="72"/>
      <c r="AL37" s="72"/>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customFormat="false" ht="15.95" hidden="false" customHeight="true" outlineLevel="0" collapsed="false">
      <c r="A38" s="81"/>
      <c r="B38" s="82" t="s">
        <v>75</v>
      </c>
      <c r="C38" s="119" t="s">
        <v>76</v>
      </c>
      <c r="D38" s="119"/>
      <c r="E38" s="119"/>
      <c r="F38" s="119"/>
      <c r="G38" s="119"/>
      <c r="H38" s="120" t="n">
        <f aca="false">IF(I38&lt;Y38,Y38,I38)</f>
        <v>0</v>
      </c>
      <c r="I38" s="121"/>
      <c r="J38" s="122" t="n">
        <f aca="false">'Latos I-8'!H33</f>
        <v>0</v>
      </c>
      <c r="K38" s="123" t="n">
        <f aca="false">IF(J38&gt;0,$AB38*J38,0)</f>
        <v>0</v>
      </c>
      <c r="L38" s="123"/>
      <c r="M38" s="124" t="n">
        <f aca="false">'Bractus M-14'!H33</f>
        <v>0</v>
      </c>
      <c r="N38" s="123" t="n">
        <f aca="false">IF(M38&gt;0,$AB38*M38,0)</f>
        <v>0</v>
      </c>
      <c r="O38" s="123"/>
      <c r="P38" s="124" t="n">
        <f aca="false">'Pelatus C-12'!H33</f>
        <v>0</v>
      </c>
      <c r="Q38" s="123" t="n">
        <f aca="false">IF(P38&gt;0,$AB38*P38,0)</f>
        <v>0</v>
      </c>
      <c r="R38" s="123"/>
      <c r="S38" s="124" t="n">
        <f aca="false">'Nyrius F-6'!H33</f>
        <v>0</v>
      </c>
      <c r="T38" s="123" t="n">
        <f aca="false">IF(S38&gt;0,$AB38*S38,0)</f>
        <v>0</v>
      </c>
      <c r="U38" s="123"/>
      <c r="V38" s="125" t="n">
        <f aca="false">'Latos M-7'!G33</f>
        <v>0</v>
      </c>
      <c r="W38" s="123" t="n">
        <f aca="false">IF(V38&gt;0,$AB38*V38,0)</f>
        <v>0</v>
      </c>
      <c r="X38" s="123"/>
      <c r="Y38" s="126" t="n">
        <f aca="false">'Master mission requirement list'!G33</f>
        <v>0</v>
      </c>
      <c r="Z38" s="126" t="n">
        <f aca="false">IF(I38-Y38&gt;0,I38-Y38,0)</f>
        <v>0</v>
      </c>
      <c r="AA38" s="126" t="n">
        <f aca="false">IF(Y38-I38&gt;0,Y38-I38,0)</f>
        <v>0</v>
      </c>
      <c r="AB38" s="127" t="n">
        <v>20000000</v>
      </c>
      <c r="AC38" s="127"/>
      <c r="AD38" s="128" t="n">
        <f aca="false">IF(Y38&gt;0,AB38*Y38,I38*AB38)</f>
        <v>0</v>
      </c>
      <c r="AE38" s="128"/>
      <c r="AF38" s="129"/>
      <c r="AG38" s="130" t="str">
        <f aca="false">IF(SUM($I$28:$I$74)&lt;&gt;1,"",IF(I38&gt;0,$AD$75+$AD$111+$AD$205+$AD$223-AB38,""))</f>
        <v/>
      </c>
      <c r="AH38" s="130"/>
      <c r="AI38" s="131" t="n">
        <f aca="false">IF(AG38="",0,AD38-AG38)</f>
        <v>0</v>
      </c>
      <c r="AJ38" s="131"/>
      <c r="AK38" s="72"/>
      <c r="AL38" s="72"/>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customFormat="false" ht="15.95" hidden="false" customHeight="true" outlineLevel="0" collapsed="false">
      <c r="A39" s="81"/>
      <c r="B39" s="82" t="s">
        <v>77</v>
      </c>
      <c r="C39" s="119" t="s">
        <v>78</v>
      </c>
      <c r="D39" s="119"/>
      <c r="E39" s="119"/>
      <c r="F39" s="119"/>
      <c r="G39" s="119"/>
      <c r="H39" s="120" t="n">
        <f aca="false">IF(I39&lt;Y39,Y39,I39)</f>
        <v>0</v>
      </c>
      <c r="I39" s="121"/>
      <c r="J39" s="122" t="n">
        <f aca="false">'Latos I-8'!H26</f>
        <v>0</v>
      </c>
      <c r="K39" s="123" t="n">
        <f aca="false">IF(J39&gt;0,$AB39*J39,0)</f>
        <v>0</v>
      </c>
      <c r="L39" s="123"/>
      <c r="M39" s="124" t="n">
        <f aca="false">'Bractus M-14'!H26</f>
        <v>0</v>
      </c>
      <c r="N39" s="123" t="n">
        <f aca="false">IF(M39&gt;0,$AB39*M39,0)</f>
        <v>0</v>
      </c>
      <c r="O39" s="123"/>
      <c r="P39" s="124" t="n">
        <f aca="false">'Pelatus C-12'!H26</f>
        <v>0</v>
      </c>
      <c r="Q39" s="123" t="n">
        <f aca="false">IF(P39&gt;0,$AB39*P39,0)</f>
        <v>0</v>
      </c>
      <c r="R39" s="123"/>
      <c r="S39" s="124" t="n">
        <f aca="false">'Nyrius F-6'!H26</f>
        <v>0</v>
      </c>
      <c r="T39" s="123" t="n">
        <f aca="false">IF(S39&gt;0,$AB39*S39,0)</f>
        <v>0</v>
      </c>
      <c r="U39" s="123"/>
      <c r="V39" s="125" t="n">
        <f aca="false">'Latos M-7'!G26</f>
        <v>0</v>
      </c>
      <c r="W39" s="123" t="n">
        <f aca="false">IF(V39&gt;0,$AB39*V39,0)</f>
        <v>0</v>
      </c>
      <c r="X39" s="123"/>
      <c r="Y39" s="126" t="n">
        <f aca="false">'Master mission requirement list'!G26</f>
        <v>0</v>
      </c>
      <c r="Z39" s="126" t="n">
        <f aca="false">IF(I39-Y39&gt;0,I39-Y39,0)</f>
        <v>0</v>
      </c>
      <c r="AA39" s="126" t="n">
        <f aca="false">IF(Y39-I39&gt;0,Y39-I39,0)</f>
        <v>0</v>
      </c>
      <c r="AB39" s="127" t="n">
        <v>85000000</v>
      </c>
      <c r="AC39" s="127"/>
      <c r="AD39" s="128" t="n">
        <f aca="false">IF(Y39&gt;0,AB39*Y39,I39*AB39)</f>
        <v>0</v>
      </c>
      <c r="AE39" s="128"/>
      <c r="AF39" s="129"/>
      <c r="AG39" s="130" t="str">
        <f aca="false">IF(SUM($I$28:$I$74)&lt;&gt;1,"",IF(I39&gt;0,$AD$75+$AD$111+$AD$205+$AD$223-AB39,""))</f>
        <v/>
      </c>
      <c r="AH39" s="130"/>
      <c r="AI39" s="131" t="n">
        <f aca="false">IF(AG39="",0,AD39-AG39)</f>
        <v>0</v>
      </c>
      <c r="AJ39" s="131"/>
      <c r="AK39" s="72"/>
      <c r="AL39" s="72"/>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row>
    <row r="40" customFormat="false" ht="15.95" hidden="false" customHeight="true" outlineLevel="0" collapsed="false">
      <c r="A40" s="81"/>
      <c r="B40" s="82" t="s">
        <v>79</v>
      </c>
      <c r="C40" s="83" t="s">
        <v>80</v>
      </c>
      <c r="D40" s="83"/>
      <c r="E40" s="83"/>
      <c r="F40" s="83"/>
      <c r="G40" s="83"/>
      <c r="H40" s="84" t="n">
        <f aca="false">IF(I40&lt;Y40,Y40,I40)</f>
        <v>0</v>
      </c>
      <c r="I40" s="58"/>
      <c r="J40" s="85" t="n">
        <f aca="false">'Latos I-8'!H25</f>
        <v>0</v>
      </c>
      <c r="K40" s="86" t="n">
        <f aca="false">IF(J40&gt;0,$AB40*J40,0)</f>
        <v>0</v>
      </c>
      <c r="L40" s="86"/>
      <c r="M40" s="87" t="n">
        <f aca="false">'Bractus M-14'!H25</f>
        <v>0</v>
      </c>
      <c r="N40" s="86" t="n">
        <f aca="false">IF(M40&gt;0,$AB40*M40,0)</f>
        <v>0</v>
      </c>
      <c r="O40" s="86"/>
      <c r="P40" s="87" t="n">
        <f aca="false">'Pelatus C-12'!H25</f>
        <v>0</v>
      </c>
      <c r="Q40" s="86" t="n">
        <f aca="false">IF(P40&gt;0,$AB40*P40,0)</f>
        <v>0</v>
      </c>
      <c r="R40" s="86"/>
      <c r="S40" s="87" t="n">
        <f aca="false">'Nyrius F-6'!H25</f>
        <v>0</v>
      </c>
      <c r="T40" s="86" t="n">
        <f aca="false">IF(S40&gt;0,$AB40*S40,0)</f>
        <v>0</v>
      </c>
      <c r="U40" s="86"/>
      <c r="V40" s="88" t="n">
        <f aca="false">'Latos M-7'!G25</f>
        <v>0</v>
      </c>
      <c r="W40" s="86" t="n">
        <f aca="false">IF(V40&gt;0,$AB40*V40,0)</f>
        <v>0</v>
      </c>
      <c r="X40" s="86"/>
      <c r="Y40" s="89" t="n">
        <f aca="false">'Master mission requirement list'!G25</f>
        <v>0</v>
      </c>
      <c r="Z40" s="89" t="n">
        <f aca="false">IF(I40-Y40&gt;0,I40-Y40,0)</f>
        <v>0</v>
      </c>
      <c r="AA40" s="89" t="n">
        <f aca="false">IF(Y40-I40&gt;0,Y40-I40,0)</f>
        <v>0</v>
      </c>
      <c r="AB40" s="90" t="n">
        <v>50000000</v>
      </c>
      <c r="AC40" s="90"/>
      <c r="AD40" s="91" t="n">
        <f aca="false">IF(Y40&gt;0,AB40*Y40,I40*AB40)</f>
        <v>0</v>
      </c>
      <c r="AE40" s="91"/>
      <c r="AF40" s="92"/>
      <c r="AG40" s="93" t="str">
        <f aca="false">IF(SUM($I$28:$I$74)&lt;&gt;1,"",IF(I40&gt;0,$AD$75+$AD$111+$AD$205+$AD$223-AB40,""))</f>
        <v/>
      </c>
      <c r="AH40" s="93"/>
      <c r="AI40" s="94" t="n">
        <f aca="false">IF(AG40="",0,AD40-AG40)</f>
        <v>0</v>
      </c>
      <c r="AJ40" s="94"/>
      <c r="AK40" s="72"/>
      <c r="AL40" s="72"/>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row>
    <row r="41" customFormat="false" ht="15.95" hidden="false" customHeight="true" outlineLevel="0" collapsed="false">
      <c r="A41" s="81"/>
      <c r="B41" s="82"/>
      <c r="C41" s="95" t="s">
        <v>81</v>
      </c>
      <c r="D41" s="95"/>
      <c r="E41" s="95"/>
      <c r="F41" s="95"/>
      <c r="G41" s="95"/>
      <c r="H41" s="96" t="n">
        <f aca="false">IF(I41&lt;Y41,Y41,I41)</f>
        <v>0</v>
      </c>
      <c r="I41" s="61"/>
      <c r="J41" s="97" t="n">
        <f aca="false">'Latos I-8'!H24</f>
        <v>0</v>
      </c>
      <c r="K41" s="98" t="n">
        <f aca="false">IF(J41&gt;0,$AB41*J41,0)</f>
        <v>0</v>
      </c>
      <c r="L41" s="98"/>
      <c r="M41" s="99" t="n">
        <f aca="false">'Bractus M-14'!H24</f>
        <v>0</v>
      </c>
      <c r="N41" s="98" t="n">
        <f aca="false">IF(M41&gt;0,$AB41*M41,0)</f>
        <v>0</v>
      </c>
      <c r="O41" s="98"/>
      <c r="P41" s="99" t="n">
        <f aca="false">'Pelatus C-12'!H24</f>
        <v>0</v>
      </c>
      <c r="Q41" s="98" t="n">
        <f aca="false">IF(P41&gt;0,$AB41*P41,0)</f>
        <v>0</v>
      </c>
      <c r="R41" s="98"/>
      <c r="S41" s="99" t="n">
        <f aca="false">'Nyrius F-6'!H24</f>
        <v>0</v>
      </c>
      <c r="T41" s="98" t="n">
        <f aca="false">IF(S41&gt;0,$AB41*S41,0)</f>
        <v>0</v>
      </c>
      <c r="U41" s="98"/>
      <c r="V41" s="100" t="n">
        <f aca="false">'Latos M-7'!G24</f>
        <v>0</v>
      </c>
      <c r="W41" s="98" t="n">
        <f aca="false">IF(V41&gt;0,$AB41*V41,0)</f>
        <v>0</v>
      </c>
      <c r="X41" s="98"/>
      <c r="Y41" s="101" t="n">
        <f aca="false">'Master mission requirement list'!G24</f>
        <v>0</v>
      </c>
      <c r="Z41" s="101" t="n">
        <f aca="false">IF(I41-Y41&gt;0,I41-Y41,0)</f>
        <v>0</v>
      </c>
      <c r="AA41" s="101" t="n">
        <f aca="false">IF(Y41-I41&gt;0,Y41-I41,0)</f>
        <v>0</v>
      </c>
      <c r="AB41" s="102" t="n">
        <v>85000000</v>
      </c>
      <c r="AC41" s="102"/>
      <c r="AD41" s="103" t="n">
        <f aca="false">IF(Y41&gt;0,AB41*Y41,I41*AB41)</f>
        <v>0</v>
      </c>
      <c r="AE41" s="103"/>
      <c r="AF41" s="104"/>
      <c r="AG41" s="105" t="str">
        <f aca="false">IF(SUM($I$28:$I$74)&lt;&gt;1,"",IF(I41&gt;0,$AD$75+$AD$111+$AD$205+$AD$223-AB41,""))</f>
        <v/>
      </c>
      <c r="AH41" s="105"/>
      <c r="AI41" s="106" t="n">
        <f aca="false">IF(AG41="",0,AD41-AG41)</f>
        <v>0</v>
      </c>
      <c r="AJ41" s="106"/>
      <c r="AK41" s="72"/>
      <c r="AL41" s="72"/>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row>
    <row r="42" customFormat="false" ht="15.95" hidden="false" customHeight="true" outlineLevel="0" collapsed="false">
      <c r="A42" s="81"/>
      <c r="B42" s="82"/>
      <c r="C42" s="95" t="s">
        <v>82</v>
      </c>
      <c r="D42" s="95"/>
      <c r="E42" s="95"/>
      <c r="F42" s="95"/>
      <c r="G42" s="95"/>
      <c r="H42" s="96" t="n">
        <f aca="false">IF(I42&lt;Y42,Y42,I42)</f>
        <v>0</v>
      </c>
      <c r="I42" s="61"/>
      <c r="J42" s="97" t="n">
        <f aca="false">'Latos I-8'!H17</f>
        <v>0</v>
      </c>
      <c r="K42" s="98" t="n">
        <f aca="false">IF(J42&gt;0,$AB42*J42,0)</f>
        <v>0</v>
      </c>
      <c r="L42" s="98"/>
      <c r="M42" s="99" t="n">
        <f aca="false">'Bractus M-14'!H17</f>
        <v>0</v>
      </c>
      <c r="N42" s="98" t="n">
        <f aca="false">IF(M42&gt;0,$AB42*M42,0)</f>
        <v>0</v>
      </c>
      <c r="O42" s="98"/>
      <c r="P42" s="99" t="n">
        <f aca="false">'Pelatus C-12'!H17</f>
        <v>0</v>
      </c>
      <c r="Q42" s="98" t="n">
        <f aca="false">IF(P42&gt;0,$AB42*P42,0)</f>
        <v>0</v>
      </c>
      <c r="R42" s="98"/>
      <c r="S42" s="99" t="n">
        <f aca="false">'Nyrius F-6'!H17</f>
        <v>0</v>
      </c>
      <c r="T42" s="98" t="n">
        <f aca="false">IF(S42&gt;0,$AB42*S42,0)</f>
        <v>0</v>
      </c>
      <c r="U42" s="98"/>
      <c r="V42" s="100" t="n">
        <f aca="false">'Latos M-7'!G17</f>
        <v>0</v>
      </c>
      <c r="W42" s="98" t="n">
        <f aca="false">IF(V42&gt;0,$AB42*V42,0)</f>
        <v>0</v>
      </c>
      <c r="X42" s="98"/>
      <c r="Y42" s="101" t="n">
        <f aca="false">'Master mission requirement list'!G17</f>
        <v>0</v>
      </c>
      <c r="Z42" s="101" t="n">
        <f aca="false">IF(I42-Y42&gt;0,I42-Y42,0)</f>
        <v>0</v>
      </c>
      <c r="AA42" s="101" t="n">
        <f aca="false">IF(Y42-I42&gt;0,Y42-I42,0)</f>
        <v>0</v>
      </c>
      <c r="AB42" s="102" t="n">
        <v>250000000</v>
      </c>
      <c r="AC42" s="102"/>
      <c r="AD42" s="103" t="n">
        <f aca="false">IF(Y42&gt;0,AB42*Y42,I42*AB42)</f>
        <v>0</v>
      </c>
      <c r="AE42" s="103"/>
      <c r="AF42" s="104"/>
      <c r="AG42" s="105" t="str">
        <f aca="false">IF(SUM($I$28:$I$74)&lt;&gt;1,"",IF(I42&gt;0,$AD$75+$AD$111+$AD$205+$AD$223-AB42,""))</f>
        <v/>
      </c>
      <c r="AH42" s="105"/>
      <c r="AI42" s="106" t="n">
        <f aca="false">IF(AG42="",0,AD42-AG42)</f>
        <v>0</v>
      </c>
      <c r="AJ42" s="106"/>
      <c r="AK42" s="72"/>
      <c r="AL42" s="72"/>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row>
    <row r="43" customFormat="false" ht="15.95" hidden="false" customHeight="true" outlineLevel="0" collapsed="false">
      <c r="A43" s="81"/>
      <c r="B43" s="82"/>
      <c r="C43" s="107" t="s">
        <v>83</v>
      </c>
      <c r="D43" s="107"/>
      <c r="E43" s="107"/>
      <c r="F43" s="107"/>
      <c r="G43" s="107"/>
      <c r="H43" s="108" t="n">
        <f aca="false">IF(I43&lt;Y43,Y43,I43)</f>
        <v>0</v>
      </c>
      <c r="I43" s="67"/>
      <c r="J43" s="109" t="n">
        <f aca="false">'Latos I-8'!H18</f>
        <v>0</v>
      </c>
      <c r="K43" s="110" t="n">
        <f aca="false">IF(J43&gt;0,$AB43*J43,0)</f>
        <v>0</v>
      </c>
      <c r="L43" s="110"/>
      <c r="M43" s="111" t="n">
        <f aca="false">'Bractus M-14'!H18</f>
        <v>0</v>
      </c>
      <c r="N43" s="110" t="n">
        <f aca="false">IF(M43&gt;0,$AB43*M43,0)</f>
        <v>0</v>
      </c>
      <c r="O43" s="110"/>
      <c r="P43" s="111" t="n">
        <f aca="false">'Pelatus C-12'!H18</f>
        <v>0</v>
      </c>
      <c r="Q43" s="110" t="n">
        <f aca="false">IF(P43&gt;0,$AB43*P43,0)</f>
        <v>0</v>
      </c>
      <c r="R43" s="110"/>
      <c r="S43" s="111" t="n">
        <f aca="false">'Nyrius F-6'!H18</f>
        <v>0</v>
      </c>
      <c r="T43" s="110" t="n">
        <f aca="false">IF(S43&gt;0,$AB43*S43,0)</f>
        <v>0</v>
      </c>
      <c r="U43" s="110"/>
      <c r="V43" s="112" t="n">
        <f aca="false">'Latos M-7'!G18</f>
        <v>0</v>
      </c>
      <c r="W43" s="110" t="n">
        <f aca="false">IF(V43&gt;0,$AB43*V43,0)</f>
        <v>0</v>
      </c>
      <c r="X43" s="110"/>
      <c r="Y43" s="113" t="n">
        <f aca="false">'Master mission requirement list'!G18</f>
        <v>0</v>
      </c>
      <c r="Z43" s="113" t="n">
        <f aca="false">IF(I43-Y43&gt;0,I43-Y43,0)</f>
        <v>0</v>
      </c>
      <c r="AA43" s="113" t="n">
        <f aca="false">IF(Y43-I43&gt;0,Y43-I43,0)</f>
        <v>0</v>
      </c>
      <c r="AB43" s="114" t="n">
        <v>50000000</v>
      </c>
      <c r="AC43" s="114"/>
      <c r="AD43" s="115" t="n">
        <f aca="false">IF(Y43&gt;0,AB43*Y43,I43*AB43)</f>
        <v>0</v>
      </c>
      <c r="AE43" s="115"/>
      <c r="AF43" s="116"/>
      <c r="AG43" s="117" t="str">
        <f aca="false">IF(SUM($I$28:$I$74)&lt;&gt;1,"",IF(I43&gt;0,$AD$75+$AD$111+$AD$205+$AD$223-AB43,""))</f>
        <v/>
      </c>
      <c r="AH43" s="117"/>
      <c r="AI43" s="118" t="n">
        <f aca="false">IF(AG43="",0,AD43-AG43)</f>
        <v>0</v>
      </c>
      <c r="AJ43" s="118"/>
      <c r="AK43" s="72"/>
      <c r="AL43" s="72"/>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row>
    <row r="44" customFormat="false" ht="15.95" hidden="false" customHeight="true" outlineLevel="0" collapsed="false">
      <c r="A44" s="81"/>
      <c r="B44" s="132"/>
      <c r="C44" s="83" t="s">
        <v>84</v>
      </c>
      <c r="D44" s="83"/>
      <c r="E44" s="83"/>
      <c r="F44" s="83"/>
      <c r="G44" s="83"/>
      <c r="H44" s="84" t="n">
        <f aca="false">I44</f>
        <v>0</v>
      </c>
      <c r="I44" s="58"/>
      <c r="J44" s="85" t="n">
        <f aca="false">'Latos I-8'!H19</f>
        <v>0</v>
      </c>
      <c r="K44" s="86" t="n">
        <f aca="false">IF(J44&gt;0,$AB44*J44,0)</f>
        <v>0</v>
      </c>
      <c r="L44" s="86"/>
      <c r="M44" s="87" t="n">
        <f aca="false">'Bractus M-14'!H19</f>
        <v>0</v>
      </c>
      <c r="N44" s="86" t="n">
        <f aca="false">IF(M44&gt;0,$AB44*M44,0)</f>
        <v>0</v>
      </c>
      <c r="O44" s="86"/>
      <c r="P44" s="87" t="n">
        <f aca="false">'Pelatus C-12'!H19</f>
        <v>0</v>
      </c>
      <c r="Q44" s="86" t="n">
        <f aca="false">IF(P44&gt;0,$AB44*P44,0)</f>
        <v>0</v>
      </c>
      <c r="R44" s="86"/>
      <c r="S44" s="87" t="n">
        <f aca="false">'Nyrius F-6'!H19</f>
        <v>0</v>
      </c>
      <c r="T44" s="86" t="n">
        <f aca="false">IF(S44&gt;0,$AB44*S44,0)</f>
        <v>0</v>
      </c>
      <c r="U44" s="86"/>
      <c r="V44" s="88" t="n">
        <f aca="false">'Latos M-7'!G19</f>
        <v>0</v>
      </c>
      <c r="W44" s="86" t="n">
        <f aca="false">IF(V44&gt;0,$AB44*V44,0)</f>
        <v>0</v>
      </c>
      <c r="X44" s="86"/>
      <c r="Y44" s="89" t="n">
        <f aca="false">'Master mission requirement list'!G19</f>
        <v>0</v>
      </c>
      <c r="Z44" s="89" t="n">
        <f aca="false">IF(I44-Y44&gt;0,I44-Y44,0)</f>
        <v>0</v>
      </c>
      <c r="AA44" s="89" t="n">
        <f aca="false">IF(Y44-I44&gt;0,Y44-I44,0)</f>
        <v>0</v>
      </c>
      <c r="AB44" s="90" t="n">
        <v>20000</v>
      </c>
      <c r="AC44" s="90"/>
      <c r="AD44" s="91" t="n">
        <f aca="false">IF(Y44&gt;0,AB44*Y44,I44*AB44)</f>
        <v>0</v>
      </c>
      <c r="AE44" s="91"/>
      <c r="AF44" s="92"/>
      <c r="AG44" s="93" t="str">
        <f aca="false">IF(SUM($I$28:$I$74)&lt;&gt;1,"",IF(I44&gt;0,$AD$75+$AD$111+$AD$205+$AD$223-AB44,""))</f>
        <v/>
      </c>
      <c r="AH44" s="93"/>
      <c r="AI44" s="94" t="n">
        <f aca="false">IF(AG44="",0,AD44-AG44)</f>
        <v>0</v>
      </c>
      <c r="AJ44" s="94"/>
      <c r="AK44" s="72"/>
      <c r="AL44" s="72"/>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row>
    <row r="45" customFormat="false" ht="15.95" hidden="false" customHeight="true" outlineLevel="0" collapsed="false">
      <c r="A45" s="81"/>
      <c r="B45" s="133"/>
      <c r="C45" s="95" t="s">
        <v>85</v>
      </c>
      <c r="D45" s="95"/>
      <c r="E45" s="95"/>
      <c r="F45" s="95"/>
      <c r="G45" s="95"/>
      <c r="H45" s="96" t="n">
        <f aca="false">I45</f>
        <v>0</v>
      </c>
      <c r="I45" s="61"/>
      <c r="J45" s="97" t="n">
        <f aca="false">'Latos I-8'!H20</f>
        <v>0</v>
      </c>
      <c r="K45" s="98" t="n">
        <f aca="false">IF(J45&gt;0,$AB45*J45,0)</f>
        <v>0</v>
      </c>
      <c r="L45" s="98"/>
      <c r="M45" s="99" t="n">
        <f aca="false">'Bractus M-14'!H20</f>
        <v>0</v>
      </c>
      <c r="N45" s="98" t="n">
        <f aca="false">IF(M45&gt;0,$AB45*M45,0)</f>
        <v>0</v>
      </c>
      <c r="O45" s="98"/>
      <c r="P45" s="99" t="n">
        <f aca="false">'Pelatus C-12'!H20</f>
        <v>0</v>
      </c>
      <c r="Q45" s="98" t="n">
        <f aca="false">IF(P45&gt;0,$AB45*P45,0)</f>
        <v>0</v>
      </c>
      <c r="R45" s="98"/>
      <c r="S45" s="99" t="n">
        <f aca="false">'Nyrius F-6'!H20</f>
        <v>0</v>
      </c>
      <c r="T45" s="98" t="n">
        <f aca="false">IF(S45&gt;0,$AB45*S45,0)</f>
        <v>0</v>
      </c>
      <c r="U45" s="98"/>
      <c r="V45" s="100" t="n">
        <f aca="false">'Latos M-7'!G20</f>
        <v>0</v>
      </c>
      <c r="W45" s="98" t="n">
        <f aca="false">IF(V45&gt;0,$AB45*V45,0)</f>
        <v>0</v>
      </c>
      <c r="X45" s="98"/>
      <c r="Y45" s="101" t="n">
        <f aca="false">'Master mission requirement list'!G20</f>
        <v>0</v>
      </c>
      <c r="Z45" s="101" t="n">
        <f aca="false">IF(I45-Y45&gt;0,I45-Y45,0)</f>
        <v>0</v>
      </c>
      <c r="AA45" s="101" t="n">
        <f aca="false">IF(Y45-I45&gt;0,Y45-I45,0)</f>
        <v>0</v>
      </c>
      <c r="AB45" s="102" t="n">
        <v>1000000</v>
      </c>
      <c r="AC45" s="102"/>
      <c r="AD45" s="103" t="n">
        <f aca="false">IF(Y45&gt;0,AB45*Y45,I45*AB45)</f>
        <v>0</v>
      </c>
      <c r="AE45" s="103"/>
      <c r="AF45" s="104"/>
      <c r="AG45" s="105" t="str">
        <f aca="false">IF(SUM($I$28:$I$74)&lt;&gt;1,"",IF(I45&gt;0,$AD$75+$AD$111+$AD$205+$AD$223-AB45,""))</f>
        <v/>
      </c>
      <c r="AH45" s="105"/>
      <c r="AI45" s="106" t="n">
        <f aca="false">IF(AG45="",0,AD45-AG45)</f>
        <v>0</v>
      </c>
      <c r="AJ45" s="106"/>
      <c r="AK45" s="72"/>
      <c r="AL45" s="72"/>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row>
    <row r="46" customFormat="false" ht="15.95" hidden="false" customHeight="true" outlineLevel="0" collapsed="false">
      <c r="A46" s="81"/>
      <c r="B46" s="133"/>
      <c r="C46" s="95" t="s">
        <v>86</v>
      </c>
      <c r="D46" s="95"/>
      <c r="E46" s="95"/>
      <c r="F46" s="95"/>
      <c r="G46" s="95"/>
      <c r="H46" s="96" t="n">
        <f aca="false">I46</f>
        <v>0</v>
      </c>
      <c r="I46" s="61"/>
      <c r="J46" s="97" t="n">
        <f aca="false">'Latos I-8'!H21</f>
        <v>0</v>
      </c>
      <c r="K46" s="98" t="n">
        <f aca="false">IF(J46&gt;0,$AB46*J46,0)</f>
        <v>0</v>
      </c>
      <c r="L46" s="98"/>
      <c r="M46" s="99" t="n">
        <f aca="false">'Bractus M-14'!H21</f>
        <v>0</v>
      </c>
      <c r="N46" s="98" t="n">
        <f aca="false">IF(M46&gt;0,$AB46*M46,0)</f>
        <v>0</v>
      </c>
      <c r="O46" s="98"/>
      <c r="P46" s="99" t="n">
        <f aca="false">'Pelatus C-12'!H21</f>
        <v>0</v>
      </c>
      <c r="Q46" s="98" t="n">
        <f aca="false">IF(P46&gt;0,$AB46*P46,0)</f>
        <v>0</v>
      </c>
      <c r="R46" s="98"/>
      <c r="S46" s="99" t="n">
        <f aca="false">'Nyrius F-6'!H21</f>
        <v>0</v>
      </c>
      <c r="T46" s="98" t="n">
        <f aca="false">IF(S46&gt;0,$AB46*S46,0)</f>
        <v>0</v>
      </c>
      <c r="U46" s="98"/>
      <c r="V46" s="100" t="n">
        <f aca="false">'Latos M-7'!G21</f>
        <v>0</v>
      </c>
      <c r="W46" s="98" t="n">
        <f aca="false">IF(V46&gt;0,$AB46*V46,0)</f>
        <v>0</v>
      </c>
      <c r="X46" s="98"/>
      <c r="Y46" s="101" t="n">
        <f aca="false">'Master mission requirement list'!G21</f>
        <v>0</v>
      </c>
      <c r="Z46" s="101" t="n">
        <f aca="false">IF(I46-Y46&gt;0,I46-Y46,0)</f>
        <v>0</v>
      </c>
      <c r="AA46" s="101" t="n">
        <f aca="false">IF(Y46-I46&gt;0,Y46-I46,0)</f>
        <v>0</v>
      </c>
      <c r="AB46" s="102" t="n">
        <v>300000</v>
      </c>
      <c r="AC46" s="102"/>
      <c r="AD46" s="103" t="n">
        <f aca="false">IF(Y46&gt;0,AB46*Y46,I46*AB46)</f>
        <v>0</v>
      </c>
      <c r="AE46" s="103"/>
      <c r="AF46" s="104"/>
      <c r="AG46" s="105" t="str">
        <f aca="false">IF(SUM($I$28:$I$74)&lt;&gt;1,"",IF(I46&gt;0,$AD$75+$AD$111+$AD$205+$AD$223-AB46,""))</f>
        <v/>
      </c>
      <c r="AH46" s="105"/>
      <c r="AI46" s="106" t="n">
        <f aca="false">IF(AG46="",0,AD46-AG46)</f>
        <v>0</v>
      </c>
      <c r="AJ46" s="106"/>
      <c r="AK46" s="72"/>
      <c r="AL46" s="72"/>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row>
    <row r="47" customFormat="false" ht="15.95" hidden="false" customHeight="true" outlineLevel="0" collapsed="false">
      <c r="A47" s="81"/>
      <c r="B47" s="133"/>
      <c r="C47" s="95" t="s">
        <v>87</v>
      </c>
      <c r="D47" s="95"/>
      <c r="E47" s="95"/>
      <c r="F47" s="95"/>
      <c r="G47" s="95"/>
      <c r="H47" s="96" t="n">
        <f aca="false">I47</f>
        <v>0</v>
      </c>
      <c r="I47" s="61"/>
      <c r="J47" s="97" t="n">
        <f aca="false">'Latos I-8'!H22</f>
        <v>0</v>
      </c>
      <c r="K47" s="98" t="n">
        <f aca="false">IF(J47&gt;0,$AB47*J47,0)</f>
        <v>0</v>
      </c>
      <c r="L47" s="98"/>
      <c r="M47" s="99" t="n">
        <f aca="false">'Bractus M-14'!H22</f>
        <v>0</v>
      </c>
      <c r="N47" s="98" t="n">
        <f aca="false">IF(M47&gt;0,$AB47*M47,0)</f>
        <v>0</v>
      </c>
      <c r="O47" s="98"/>
      <c r="P47" s="99" t="n">
        <f aca="false">'Pelatus C-12'!H22</f>
        <v>0</v>
      </c>
      <c r="Q47" s="98" t="n">
        <f aca="false">IF(P47&gt;0,$AB47*P47,0)</f>
        <v>0</v>
      </c>
      <c r="R47" s="98"/>
      <c r="S47" s="99" t="n">
        <f aca="false">'Nyrius F-6'!H22</f>
        <v>0</v>
      </c>
      <c r="T47" s="98" t="n">
        <f aca="false">IF(S47&gt;0,$AB47*S47,0)</f>
        <v>0</v>
      </c>
      <c r="U47" s="98"/>
      <c r="V47" s="100" t="n">
        <f aca="false">'Latos M-7'!G22</f>
        <v>0</v>
      </c>
      <c r="W47" s="98" t="n">
        <f aca="false">IF(V47&gt;0,$AB47*V47,0)</f>
        <v>0</v>
      </c>
      <c r="X47" s="98"/>
      <c r="Y47" s="101" t="n">
        <f aca="false">'Master mission requirement list'!G22</f>
        <v>0</v>
      </c>
      <c r="Z47" s="101" t="n">
        <f aca="false">IF(I47-Y47&gt;0,I47-Y47,0)</f>
        <v>0</v>
      </c>
      <c r="AA47" s="101" t="n">
        <f aca="false">IF(Y47-I47&gt;0,Y47-I47,0)</f>
        <v>0</v>
      </c>
      <c r="AB47" s="102" t="n">
        <v>150000</v>
      </c>
      <c r="AC47" s="102"/>
      <c r="AD47" s="103" t="n">
        <f aca="false">IF(Y47&gt;0,AB47*Y47,I47*AB47)</f>
        <v>0</v>
      </c>
      <c r="AE47" s="103"/>
      <c r="AF47" s="104"/>
      <c r="AG47" s="105" t="str">
        <f aca="false">IF(SUM($I$28:$I$74)&lt;&gt;1,"",IF(I47&gt;0,$AD$75+$AD$111+$AD$205+$AD$223-AB47,""))</f>
        <v/>
      </c>
      <c r="AH47" s="105"/>
      <c r="AI47" s="106" t="n">
        <f aca="false">IF(AG47="",0,AD47-AG47)</f>
        <v>0</v>
      </c>
      <c r="AJ47" s="106"/>
      <c r="AK47" s="72"/>
      <c r="AL47" s="72"/>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row>
    <row r="48" customFormat="false" ht="15.95" hidden="false" customHeight="true" outlineLevel="0" collapsed="false">
      <c r="A48" s="81"/>
      <c r="B48" s="133"/>
      <c r="C48" s="95" t="s">
        <v>88</v>
      </c>
      <c r="D48" s="95"/>
      <c r="E48" s="95"/>
      <c r="F48" s="95"/>
      <c r="G48" s="95"/>
      <c r="H48" s="96" t="n">
        <f aca="false">I48</f>
        <v>0</v>
      </c>
      <c r="I48" s="61"/>
      <c r="J48" s="97" t="n">
        <f aca="false">'Latos I-8'!H23</f>
        <v>0</v>
      </c>
      <c r="K48" s="98" t="n">
        <f aca="false">IF(J48&gt;0,$AB48*J48,0)</f>
        <v>0</v>
      </c>
      <c r="L48" s="98"/>
      <c r="M48" s="99" t="n">
        <f aca="false">'Bractus M-14'!H23</f>
        <v>0</v>
      </c>
      <c r="N48" s="98" t="n">
        <f aca="false">IF(M48&gt;0,$AB48*M48,0)</f>
        <v>0</v>
      </c>
      <c r="O48" s="98"/>
      <c r="P48" s="99" t="n">
        <f aca="false">'Pelatus C-12'!H23</f>
        <v>0</v>
      </c>
      <c r="Q48" s="98" t="n">
        <f aca="false">IF(P48&gt;0,$AB48*P48,0)</f>
        <v>0</v>
      </c>
      <c r="R48" s="98"/>
      <c r="S48" s="99" t="n">
        <f aca="false">'Nyrius F-6'!H23</f>
        <v>0</v>
      </c>
      <c r="T48" s="98" t="n">
        <f aca="false">IF(S48&gt;0,$AB48*S48,0)</f>
        <v>0</v>
      </c>
      <c r="U48" s="98"/>
      <c r="V48" s="100" t="n">
        <f aca="false">'Latos M-7'!G23</f>
        <v>0</v>
      </c>
      <c r="W48" s="98" t="n">
        <f aca="false">IF(V48&gt;0,$AB48*V48,0)</f>
        <v>0</v>
      </c>
      <c r="X48" s="98"/>
      <c r="Y48" s="101" t="n">
        <f aca="false">'Master mission requirement list'!G23</f>
        <v>0</v>
      </c>
      <c r="Z48" s="101" t="n">
        <f aca="false">IF(I48-Y48&gt;0,I48-Y48,0)</f>
        <v>0</v>
      </c>
      <c r="AA48" s="101" t="n">
        <f aca="false">IF(Y48-I48&gt;0,Y48-I48,0)</f>
        <v>0</v>
      </c>
      <c r="AB48" s="102" t="n">
        <v>30000</v>
      </c>
      <c r="AC48" s="102"/>
      <c r="AD48" s="103" t="n">
        <f aca="false">IF(Y48&gt;0,AB48*Y48,I48*AB48)</f>
        <v>0</v>
      </c>
      <c r="AE48" s="103"/>
      <c r="AF48" s="104"/>
      <c r="AG48" s="105" t="str">
        <f aca="false">IF(SUM($I$28:$I$74)&lt;&gt;1,"",IF(I48&gt;0,$AD$75+$AD$111+$AD$205+$AD$223-AB48,""))</f>
        <v/>
      </c>
      <c r="AH48" s="105"/>
      <c r="AI48" s="106" t="n">
        <f aca="false">IF(AG48="",0,AD48-AG48)</f>
        <v>0</v>
      </c>
      <c r="AJ48" s="106"/>
      <c r="AK48" s="72"/>
      <c r="AL48" s="72"/>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row>
    <row r="49" customFormat="false" ht="15.95" hidden="false" customHeight="true" outlineLevel="0" collapsed="false">
      <c r="A49" s="81"/>
      <c r="B49" s="133"/>
      <c r="C49" s="95" t="s">
        <v>89</v>
      </c>
      <c r="D49" s="95"/>
      <c r="E49" s="95"/>
      <c r="F49" s="95"/>
      <c r="G49" s="95"/>
      <c r="H49" s="96" t="n">
        <f aca="false">I49</f>
        <v>0</v>
      </c>
      <c r="I49" s="61"/>
      <c r="J49" s="97" t="n">
        <f aca="false">'Latos I-8'!H27</f>
        <v>0</v>
      </c>
      <c r="K49" s="98" t="n">
        <f aca="false">IF(J49&gt;0,$AB49*J49,0)</f>
        <v>0</v>
      </c>
      <c r="L49" s="98"/>
      <c r="M49" s="99" t="n">
        <f aca="false">'Bractus M-14'!H27</f>
        <v>0</v>
      </c>
      <c r="N49" s="98" t="n">
        <f aca="false">IF(M49&gt;0,$AB49*M49,0)</f>
        <v>0</v>
      </c>
      <c r="O49" s="98"/>
      <c r="P49" s="99" t="n">
        <f aca="false">'Pelatus C-12'!H27</f>
        <v>0</v>
      </c>
      <c r="Q49" s="98" t="n">
        <f aca="false">IF(P49&gt;0,$AB49*P49,0)</f>
        <v>0</v>
      </c>
      <c r="R49" s="98"/>
      <c r="S49" s="99" t="n">
        <f aca="false">'Nyrius F-6'!H27</f>
        <v>0</v>
      </c>
      <c r="T49" s="98" t="n">
        <f aca="false">IF(S49&gt;0,$AB49*S49,0)</f>
        <v>0</v>
      </c>
      <c r="U49" s="98"/>
      <c r="V49" s="100" t="n">
        <f aca="false">'Latos M-7'!G27</f>
        <v>0</v>
      </c>
      <c r="W49" s="98" t="n">
        <f aca="false">IF(V49&gt;0,$AB49*V49,0)</f>
        <v>0</v>
      </c>
      <c r="X49" s="98"/>
      <c r="Y49" s="101" t="n">
        <f aca="false">'Master mission requirement list'!G27</f>
        <v>0</v>
      </c>
      <c r="Z49" s="101" t="n">
        <f aca="false">IF(I49-Y49&gt;0,I49-Y49,0)</f>
        <v>0</v>
      </c>
      <c r="AA49" s="101" t="n">
        <f aca="false">IF(Y49-I49&gt;0,Y49-I49,0)</f>
        <v>0</v>
      </c>
      <c r="AB49" s="102" t="n">
        <v>25000</v>
      </c>
      <c r="AC49" s="102"/>
      <c r="AD49" s="103" t="n">
        <f aca="false">IF(Y49&gt;0,AB49*Y49,I49*AB49)</f>
        <v>0</v>
      </c>
      <c r="AE49" s="103"/>
      <c r="AF49" s="104"/>
      <c r="AG49" s="105" t="str">
        <f aca="false">IF(SUM($I$28:$I$74)&lt;&gt;1,"",IF(I49&gt;0,$AD$75+$AD$111+$AD$205+$AD$223-AB49,""))</f>
        <v/>
      </c>
      <c r="AH49" s="105"/>
      <c r="AI49" s="106" t="n">
        <f aca="false">IF(AG49="",0,AD49-AG49)</f>
        <v>0</v>
      </c>
      <c r="AJ49" s="106"/>
      <c r="AK49" s="72"/>
      <c r="AL49" s="72"/>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row>
    <row r="50" customFormat="false" ht="15.95" hidden="false" customHeight="true" outlineLevel="0" collapsed="false">
      <c r="A50" s="81"/>
      <c r="B50" s="133"/>
      <c r="C50" s="95" t="s">
        <v>90</v>
      </c>
      <c r="D50" s="95"/>
      <c r="E50" s="95"/>
      <c r="F50" s="95"/>
      <c r="G50" s="95"/>
      <c r="H50" s="96" t="n">
        <f aca="false">I50</f>
        <v>0</v>
      </c>
      <c r="I50" s="61"/>
      <c r="J50" s="97" t="n">
        <f aca="false">'Latos I-8'!H30</f>
        <v>0</v>
      </c>
      <c r="K50" s="98" t="n">
        <f aca="false">IF(J50&gt;0,$AB50*J50,0)</f>
        <v>0</v>
      </c>
      <c r="L50" s="98"/>
      <c r="M50" s="99" t="n">
        <f aca="false">'Bractus M-14'!H30</f>
        <v>0</v>
      </c>
      <c r="N50" s="98" t="n">
        <f aca="false">IF(M50&gt;0,$AB50*M50,0)</f>
        <v>0</v>
      </c>
      <c r="O50" s="98"/>
      <c r="P50" s="99" t="n">
        <f aca="false">'Pelatus C-12'!H30</f>
        <v>0</v>
      </c>
      <c r="Q50" s="98" t="n">
        <f aca="false">IF(P50&gt;0,$AB50*P50,0)</f>
        <v>0</v>
      </c>
      <c r="R50" s="98"/>
      <c r="S50" s="99" t="n">
        <f aca="false">'Nyrius F-6'!H30</f>
        <v>0</v>
      </c>
      <c r="T50" s="98" t="n">
        <f aca="false">IF(S50&gt;0,$AB50*S50,0)</f>
        <v>0</v>
      </c>
      <c r="U50" s="98"/>
      <c r="V50" s="100" t="n">
        <f aca="false">'Latos M-7'!G30</f>
        <v>0</v>
      </c>
      <c r="W50" s="98" t="n">
        <f aca="false">IF(V50&gt;0,$AB50*V50,0)</f>
        <v>0</v>
      </c>
      <c r="X50" s="98"/>
      <c r="Y50" s="101" t="n">
        <f aca="false">'Master mission requirement list'!G30</f>
        <v>0</v>
      </c>
      <c r="Z50" s="101" t="n">
        <f aca="false">IF(I50-Y50&gt;0,I50-Y50,0)</f>
        <v>0</v>
      </c>
      <c r="AA50" s="101" t="n">
        <f aca="false">IF(Y50-I50&gt;0,Y50-I50,0)</f>
        <v>0</v>
      </c>
      <c r="AB50" s="102" t="n">
        <v>25000</v>
      </c>
      <c r="AC50" s="102"/>
      <c r="AD50" s="103" t="n">
        <f aca="false">IF(Y50&gt;0,AB50*Y50,I50*AB50)</f>
        <v>0</v>
      </c>
      <c r="AE50" s="103"/>
      <c r="AF50" s="104"/>
      <c r="AG50" s="105" t="str">
        <f aca="false">IF(SUM($I$28:$I$74)&lt;&gt;1,"",IF(I50&gt;0,$AD$75+$AD$111+$AD$205+$AD$223-AB50,""))</f>
        <v/>
      </c>
      <c r="AH50" s="105"/>
      <c r="AI50" s="106" t="n">
        <f aca="false">IF(AG50="",0,AD50-AG50)</f>
        <v>0</v>
      </c>
      <c r="AJ50" s="106"/>
      <c r="AK50" s="72"/>
      <c r="AL50" s="72"/>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row>
    <row r="51" customFormat="false" ht="15.95" hidden="false" customHeight="true" outlineLevel="0" collapsed="false">
      <c r="A51" s="81"/>
      <c r="B51" s="133"/>
      <c r="C51" s="95" t="s">
        <v>91</v>
      </c>
      <c r="D51" s="95"/>
      <c r="E51" s="95"/>
      <c r="F51" s="95"/>
      <c r="G51" s="95"/>
      <c r="H51" s="96" t="n">
        <f aca="false">I51</f>
        <v>0</v>
      </c>
      <c r="I51" s="61"/>
      <c r="J51" s="97" t="n">
        <f aca="false">'Latos I-8'!H31</f>
        <v>0</v>
      </c>
      <c r="K51" s="98" t="n">
        <f aca="false">IF(J51&gt;0,$AB51*J51,0)</f>
        <v>0</v>
      </c>
      <c r="L51" s="98"/>
      <c r="M51" s="99" t="n">
        <f aca="false">'Bractus M-14'!H31</f>
        <v>0</v>
      </c>
      <c r="N51" s="98" t="n">
        <f aca="false">IF(M51&gt;0,$AB51*M51,0)</f>
        <v>0</v>
      </c>
      <c r="O51" s="98"/>
      <c r="P51" s="99" t="n">
        <f aca="false">'Pelatus C-12'!H31</f>
        <v>0</v>
      </c>
      <c r="Q51" s="98" t="n">
        <f aca="false">IF(P51&gt;0,$AB51*P51,0)</f>
        <v>0</v>
      </c>
      <c r="R51" s="98"/>
      <c r="S51" s="99" t="n">
        <f aca="false">'Nyrius F-6'!H31</f>
        <v>0</v>
      </c>
      <c r="T51" s="98" t="n">
        <f aca="false">IF(S51&gt;0,$AB51*S51,0)</f>
        <v>0</v>
      </c>
      <c r="U51" s="98"/>
      <c r="V51" s="100" t="n">
        <f aca="false">'Latos M-7'!G31</f>
        <v>0</v>
      </c>
      <c r="W51" s="98" t="n">
        <f aca="false">IF(V51&gt;0,$AB51*V51,0)</f>
        <v>0</v>
      </c>
      <c r="X51" s="98"/>
      <c r="Y51" s="101" t="n">
        <f aca="false">'Master mission requirement list'!G31</f>
        <v>0</v>
      </c>
      <c r="Z51" s="101" t="n">
        <f aca="false">IF(I51-Y51&gt;0,I51-Y51,0)</f>
        <v>0</v>
      </c>
      <c r="AA51" s="101" t="n">
        <f aca="false">IF(Y51-I51&gt;0,Y51-I51,0)</f>
        <v>0</v>
      </c>
      <c r="AB51" s="102" t="n">
        <v>35000</v>
      </c>
      <c r="AC51" s="102"/>
      <c r="AD51" s="103" t="n">
        <f aca="false">IF(Y51&gt;0,AB51*Y51,I51*AB51)</f>
        <v>0</v>
      </c>
      <c r="AE51" s="103"/>
      <c r="AF51" s="104"/>
      <c r="AG51" s="105" t="str">
        <f aca="false">IF(SUM($I$28:$I$74)&lt;&gt;1,"",IF(I51&gt;0,$AD$75+$AD$111+$AD$205+$AD$223-AB51,""))</f>
        <v/>
      </c>
      <c r="AH51" s="105"/>
      <c r="AI51" s="106" t="n">
        <f aca="false">IF(AG51="",0,AD51-AG51)</f>
        <v>0</v>
      </c>
      <c r="AJ51" s="106"/>
      <c r="AK51" s="72"/>
      <c r="AL51" s="72"/>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row>
    <row r="52" customFormat="false" ht="15.95" hidden="false" customHeight="true" outlineLevel="0" collapsed="false">
      <c r="A52" s="81"/>
      <c r="B52" s="133"/>
      <c r="C52" s="95" t="s">
        <v>92</v>
      </c>
      <c r="D52" s="95"/>
      <c r="E52" s="95"/>
      <c r="F52" s="95"/>
      <c r="G52" s="95"/>
      <c r="H52" s="96" t="n">
        <f aca="false">I52</f>
        <v>0</v>
      </c>
      <c r="I52" s="61"/>
      <c r="J52" s="97" t="n">
        <f aca="false">'Latos I-8'!H32</f>
        <v>0</v>
      </c>
      <c r="K52" s="98" t="n">
        <f aca="false">IF(J52&gt;0,$AB52*J52,0)</f>
        <v>0</v>
      </c>
      <c r="L52" s="98"/>
      <c r="M52" s="99" t="n">
        <f aca="false">'Bractus M-14'!H32</f>
        <v>0</v>
      </c>
      <c r="N52" s="98" t="n">
        <f aca="false">IF(M52&gt;0,$AB52*M52,0)</f>
        <v>0</v>
      </c>
      <c r="O52" s="98"/>
      <c r="P52" s="99" t="n">
        <f aca="false">'Pelatus C-12'!H32</f>
        <v>0</v>
      </c>
      <c r="Q52" s="98" t="n">
        <f aca="false">IF(P52&gt;0,$AB52*P52,0)</f>
        <v>0</v>
      </c>
      <c r="R52" s="98"/>
      <c r="S52" s="99" t="n">
        <f aca="false">'Nyrius F-6'!H32</f>
        <v>0</v>
      </c>
      <c r="T52" s="98" t="n">
        <f aca="false">IF(S52&gt;0,$AB52*S52,0)</f>
        <v>0</v>
      </c>
      <c r="U52" s="98"/>
      <c r="V52" s="100" t="n">
        <f aca="false">'Latos M-7'!G32</f>
        <v>0</v>
      </c>
      <c r="W52" s="98" t="n">
        <f aca="false">IF(V52&gt;0,$AB52*V52,0)</f>
        <v>0</v>
      </c>
      <c r="X52" s="98"/>
      <c r="Y52" s="101" t="n">
        <f aca="false">'Master mission requirement list'!G32</f>
        <v>0</v>
      </c>
      <c r="Z52" s="101" t="n">
        <f aca="false">IF(I52-Y52&gt;0,I52-Y52,0)</f>
        <v>0</v>
      </c>
      <c r="AA52" s="101" t="n">
        <f aca="false">IF(Y52-I52&gt;0,Y52-I52,0)</f>
        <v>0</v>
      </c>
      <c r="AB52" s="102" t="n">
        <v>25000</v>
      </c>
      <c r="AC52" s="102"/>
      <c r="AD52" s="103" t="n">
        <f aca="false">IF(Y52&gt;0,AB52*Y52,I52*AB52)</f>
        <v>0</v>
      </c>
      <c r="AE52" s="103"/>
      <c r="AF52" s="104"/>
      <c r="AG52" s="105" t="str">
        <f aca="false">IF(SUM($I$28:$I$74)&lt;&gt;1,"",IF(I52&gt;0,$AD$75+$AD$111+$AD$205+$AD$223-AB52,""))</f>
        <v/>
      </c>
      <c r="AH52" s="105"/>
      <c r="AI52" s="106" t="n">
        <f aca="false">IF(AG52="",0,AD52-AG52)</f>
        <v>0</v>
      </c>
      <c r="AJ52" s="106"/>
      <c r="AK52" s="72"/>
      <c r="AL52" s="72"/>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row>
    <row r="53" customFormat="false" ht="15.95" hidden="false" customHeight="true" outlineLevel="0" collapsed="false">
      <c r="A53" s="81"/>
      <c r="B53" s="133"/>
      <c r="C53" s="95" t="s">
        <v>93</v>
      </c>
      <c r="D53" s="95"/>
      <c r="E53" s="95"/>
      <c r="F53" s="95"/>
      <c r="G53" s="95"/>
      <c r="H53" s="96" t="n">
        <f aca="false">I53</f>
        <v>0</v>
      </c>
      <c r="I53" s="61"/>
      <c r="J53" s="97" t="n">
        <f aca="false">'Latos I-8'!H37</f>
        <v>0</v>
      </c>
      <c r="K53" s="98" t="n">
        <f aca="false">IF(J53&gt;0,$AB53*J53,0)</f>
        <v>0</v>
      </c>
      <c r="L53" s="98"/>
      <c r="M53" s="99" t="n">
        <f aca="false">'Bractus M-14'!H37</f>
        <v>0</v>
      </c>
      <c r="N53" s="98" t="n">
        <f aca="false">IF(M53&gt;0,$AB53*M53,0)</f>
        <v>0</v>
      </c>
      <c r="O53" s="98"/>
      <c r="P53" s="99" t="n">
        <f aca="false">'Pelatus C-12'!H37</f>
        <v>0</v>
      </c>
      <c r="Q53" s="98" t="n">
        <f aca="false">IF(P53&gt;0,$AB53*P53,0)</f>
        <v>0</v>
      </c>
      <c r="R53" s="98"/>
      <c r="S53" s="99" t="n">
        <f aca="false">'Nyrius F-6'!H37</f>
        <v>0</v>
      </c>
      <c r="T53" s="98" t="n">
        <f aca="false">IF(S53&gt;0,$AB53*S53,0)</f>
        <v>0</v>
      </c>
      <c r="U53" s="98"/>
      <c r="V53" s="100" t="n">
        <f aca="false">'Latos M-7'!G37</f>
        <v>0</v>
      </c>
      <c r="W53" s="98" t="n">
        <f aca="false">IF(V53&gt;0,$AB53*V53,0)</f>
        <v>0</v>
      </c>
      <c r="X53" s="98"/>
      <c r="Y53" s="101" t="n">
        <f aca="false">'Master mission requirement list'!G37</f>
        <v>0</v>
      </c>
      <c r="Z53" s="101" t="n">
        <f aca="false">IF(I53-Y53&gt;0,I53-Y53,0)</f>
        <v>0</v>
      </c>
      <c r="AA53" s="101" t="n">
        <f aca="false">IF(Y53-I53&gt;0,Y53-I53,0)</f>
        <v>0</v>
      </c>
      <c r="AB53" s="102" t="n">
        <v>20000</v>
      </c>
      <c r="AC53" s="102"/>
      <c r="AD53" s="103" t="n">
        <f aca="false">IF(Y53&gt;0,AB53*Y53,I53*AB53)</f>
        <v>0</v>
      </c>
      <c r="AE53" s="103"/>
      <c r="AF53" s="104"/>
      <c r="AG53" s="105" t="str">
        <f aca="false">IF(SUM($I$28:$I$74)&lt;&gt;1,"",IF(I53&gt;0,$AD$75+$AD$111+$AD$205+$AD$223-AB53,""))</f>
        <v/>
      </c>
      <c r="AH53" s="105"/>
      <c r="AI53" s="106" t="n">
        <f aca="false">IF(AG53="",0,AD53-AG53)</f>
        <v>0</v>
      </c>
      <c r="AJ53" s="106"/>
      <c r="AK53" s="72"/>
      <c r="AL53" s="72"/>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row>
    <row r="54" customFormat="false" ht="15.95" hidden="false" customHeight="true" outlineLevel="0" collapsed="false">
      <c r="A54" s="81"/>
      <c r="B54" s="133"/>
      <c r="C54" s="95" t="s">
        <v>94</v>
      </c>
      <c r="D54" s="95"/>
      <c r="E54" s="95"/>
      <c r="F54" s="95"/>
      <c r="G54" s="95"/>
      <c r="H54" s="96" t="n">
        <f aca="false">I54</f>
        <v>0</v>
      </c>
      <c r="I54" s="61"/>
      <c r="J54" s="97" t="n">
        <f aca="false">'Latos I-8'!H43</f>
        <v>0</v>
      </c>
      <c r="K54" s="98" t="n">
        <f aca="false">IF(J54&gt;0,$AB54*J54,0)</f>
        <v>0</v>
      </c>
      <c r="L54" s="98"/>
      <c r="M54" s="99" t="n">
        <f aca="false">'Bractus M-14'!H43</f>
        <v>0</v>
      </c>
      <c r="N54" s="98" t="n">
        <f aca="false">IF(M54&gt;0,$AB54*M54,0)</f>
        <v>0</v>
      </c>
      <c r="O54" s="98"/>
      <c r="P54" s="99" t="n">
        <f aca="false">'Pelatus C-12'!H43</f>
        <v>0</v>
      </c>
      <c r="Q54" s="98" t="n">
        <f aca="false">IF(P54&gt;0,$AB54*P54,0)</f>
        <v>0</v>
      </c>
      <c r="R54" s="98"/>
      <c r="S54" s="99" t="n">
        <f aca="false">'Nyrius F-6'!H43</f>
        <v>0</v>
      </c>
      <c r="T54" s="98" t="n">
        <f aca="false">IF(S54&gt;0,$AB54*S54,0)</f>
        <v>0</v>
      </c>
      <c r="U54" s="98"/>
      <c r="V54" s="100" t="n">
        <f aca="false">'Latos M-7'!G43</f>
        <v>0</v>
      </c>
      <c r="W54" s="98" t="n">
        <f aca="false">IF(V54&gt;0,$AB54*V54,0)</f>
        <v>0</v>
      </c>
      <c r="X54" s="98"/>
      <c r="Y54" s="101" t="n">
        <f aca="false">'Master mission requirement list'!G43</f>
        <v>0</v>
      </c>
      <c r="Z54" s="101" t="n">
        <f aca="false">IF(I54-Y54&gt;0,I54-Y54,0)</f>
        <v>0</v>
      </c>
      <c r="AA54" s="101" t="n">
        <f aca="false">IF(Y54-I54&gt;0,Y54-I54,0)</f>
        <v>0</v>
      </c>
      <c r="AB54" s="102" t="n">
        <v>30000</v>
      </c>
      <c r="AC54" s="102"/>
      <c r="AD54" s="103" t="n">
        <f aca="false">IF(Y54&gt;0,AB54*Y54,I54*AB54)</f>
        <v>0</v>
      </c>
      <c r="AE54" s="103"/>
      <c r="AF54" s="104"/>
      <c r="AG54" s="105" t="str">
        <f aca="false">IF(SUM($I$28:$I$74)&lt;&gt;1,"",IF(I54&gt;0,$AD$75+$AD$111+$AD$205+$AD$223-AB54,""))</f>
        <v/>
      </c>
      <c r="AH54" s="105"/>
      <c r="AI54" s="106" t="n">
        <f aca="false">IF(AG54="",0,AD54-AG54)</f>
        <v>0</v>
      </c>
      <c r="AJ54" s="106"/>
      <c r="AK54" s="72"/>
      <c r="AL54" s="72"/>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row>
    <row r="55" customFormat="false" ht="15.95" hidden="false" customHeight="true" outlineLevel="0" collapsed="false">
      <c r="A55" s="81"/>
      <c r="B55" s="133"/>
      <c r="C55" s="95" t="n">
        <f aca="false">'Additional items'!$P3</f>
        <v>0</v>
      </c>
      <c r="D55" s="95"/>
      <c r="E55" s="95"/>
      <c r="F55" s="95"/>
      <c r="G55" s="95"/>
      <c r="H55" s="96" t="n">
        <f aca="false">I55</f>
        <v>0</v>
      </c>
      <c r="I55" s="61"/>
      <c r="J55" s="97" t="n">
        <f aca="false">'Latos I-8'!H44</f>
        <v>0</v>
      </c>
      <c r="K55" s="98" t="n">
        <f aca="false">IF(J55&gt;0,$AB55*J55,0)</f>
        <v>0</v>
      </c>
      <c r="L55" s="98"/>
      <c r="M55" s="99" t="n">
        <f aca="false">'Bractus M-14'!H44</f>
        <v>0</v>
      </c>
      <c r="N55" s="98" t="n">
        <f aca="false">IF(M55&gt;0,$AB55*M55,0)</f>
        <v>0</v>
      </c>
      <c r="O55" s="98"/>
      <c r="P55" s="99" t="n">
        <f aca="false">'Pelatus C-12'!H44</f>
        <v>0</v>
      </c>
      <c r="Q55" s="98" t="n">
        <f aca="false">IF(P55&gt;0,$AB55*P55,0)</f>
        <v>0</v>
      </c>
      <c r="R55" s="98"/>
      <c r="S55" s="99" t="n">
        <f aca="false">'Nyrius F-6'!H44</f>
        <v>0</v>
      </c>
      <c r="T55" s="98" t="n">
        <f aca="false">IF(S55&gt;0,$AB55*S55,0)</f>
        <v>0</v>
      </c>
      <c r="U55" s="98"/>
      <c r="V55" s="100" t="n">
        <f aca="false">'Latos M-7'!G44</f>
        <v>0</v>
      </c>
      <c r="W55" s="98" t="n">
        <f aca="false">IF(V55&gt;0,$AB55*V55,0)</f>
        <v>0</v>
      </c>
      <c r="X55" s="98"/>
      <c r="Y55" s="101" t="n">
        <f aca="false">'Master mission requirement list'!G44</f>
        <v>0</v>
      </c>
      <c r="Z55" s="101" t="n">
        <f aca="false">IF(I55-Y55&gt;0,I55-Y55,0)</f>
        <v>0</v>
      </c>
      <c r="AA55" s="101" t="n">
        <f aca="false">IF(Y55-I55&gt;0,Y55-I55,0)</f>
        <v>0</v>
      </c>
      <c r="AB55" s="102"/>
      <c r="AC55" s="102"/>
      <c r="AD55" s="103" t="n">
        <f aca="false">IF(Y55&gt;0,AB55*Y55,I55*AB55)</f>
        <v>0</v>
      </c>
      <c r="AE55" s="103"/>
      <c r="AF55" s="104"/>
      <c r="AG55" s="105" t="str">
        <f aca="false">IF(SUM($I$28:$I$74)&lt;&gt;1,"",IF(I55&gt;0,$AD$75+$AD$111+$AD$205+$AD$223-AB55,""))</f>
        <v/>
      </c>
      <c r="AH55" s="105"/>
      <c r="AI55" s="106" t="n">
        <f aca="false">IF(AG55="",0,AD55-AG55)</f>
        <v>0</v>
      </c>
      <c r="AJ55" s="106"/>
      <c r="AK55" s="72"/>
      <c r="AL55" s="72"/>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row>
    <row r="56" customFormat="false" ht="15.95" hidden="false" customHeight="true" outlineLevel="0" collapsed="false">
      <c r="A56" s="81"/>
      <c r="B56" s="133"/>
      <c r="C56" s="95" t="n">
        <f aca="false">'Additional items'!$P4</f>
        <v>0</v>
      </c>
      <c r="D56" s="95"/>
      <c r="E56" s="95"/>
      <c r="F56" s="95"/>
      <c r="G56" s="95"/>
      <c r="H56" s="96" t="n">
        <f aca="false">I56</f>
        <v>0</v>
      </c>
      <c r="I56" s="61"/>
      <c r="J56" s="97" t="n">
        <f aca="false">'Latos I-8'!H45</f>
        <v>0</v>
      </c>
      <c r="K56" s="98" t="n">
        <f aca="false">IF(J56&gt;0,$AB56*J56,0)</f>
        <v>0</v>
      </c>
      <c r="L56" s="98"/>
      <c r="M56" s="99" t="n">
        <f aca="false">'Bractus M-14'!H45</f>
        <v>0</v>
      </c>
      <c r="N56" s="98" t="n">
        <f aca="false">IF(M56&gt;0,$AB56*M56,0)</f>
        <v>0</v>
      </c>
      <c r="O56" s="98"/>
      <c r="P56" s="99" t="n">
        <f aca="false">'Pelatus C-12'!H45</f>
        <v>0</v>
      </c>
      <c r="Q56" s="98" t="n">
        <f aca="false">IF(P56&gt;0,$AB56*P56,0)</f>
        <v>0</v>
      </c>
      <c r="R56" s="98"/>
      <c r="S56" s="99" t="n">
        <f aca="false">'Nyrius F-6'!H45</f>
        <v>0</v>
      </c>
      <c r="T56" s="98" t="n">
        <f aca="false">IF(S56&gt;0,$AB56*S56,0)</f>
        <v>0</v>
      </c>
      <c r="U56" s="98"/>
      <c r="V56" s="100" t="n">
        <f aca="false">'Latos M-7'!G45</f>
        <v>0</v>
      </c>
      <c r="W56" s="98" t="n">
        <f aca="false">IF(V56&gt;0,$AB56*V56,0)</f>
        <v>0</v>
      </c>
      <c r="X56" s="98"/>
      <c r="Y56" s="101" t="n">
        <f aca="false">'Master mission requirement list'!G45</f>
        <v>0</v>
      </c>
      <c r="Z56" s="101" t="n">
        <f aca="false">IF(I56-Y56&gt;0,I56-Y56,0)</f>
        <v>0</v>
      </c>
      <c r="AA56" s="101" t="n">
        <f aca="false">IF(Y56-I56&gt;0,Y56-I56,0)</f>
        <v>0</v>
      </c>
      <c r="AB56" s="102"/>
      <c r="AC56" s="102"/>
      <c r="AD56" s="103" t="n">
        <f aca="false">IF(Y56&gt;0,AB56*Y56,I56*AB56)</f>
        <v>0</v>
      </c>
      <c r="AE56" s="103"/>
      <c r="AF56" s="104"/>
      <c r="AG56" s="105" t="str">
        <f aca="false">IF(SUM($I$28:$I$74)&lt;&gt;1,"",IF(I56&gt;0,$AD$75+$AD$111+$AD$205+$AD$223-AB56,""))</f>
        <v/>
      </c>
      <c r="AH56" s="105"/>
      <c r="AI56" s="106" t="n">
        <f aca="false">IF(AG56="",0,AD56-AG56)</f>
        <v>0</v>
      </c>
      <c r="AJ56" s="106"/>
      <c r="AK56" s="72"/>
      <c r="AL56" s="72"/>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row>
    <row r="57" customFormat="false" ht="15.95" hidden="false" customHeight="true" outlineLevel="0" collapsed="false">
      <c r="A57" s="81"/>
      <c r="B57" s="133"/>
      <c r="C57" s="95" t="n">
        <f aca="false">'Additional items'!$P5</f>
        <v>0</v>
      </c>
      <c r="D57" s="95"/>
      <c r="E57" s="95"/>
      <c r="F57" s="95"/>
      <c r="G57" s="95"/>
      <c r="H57" s="96" t="n">
        <f aca="false">I57</f>
        <v>0</v>
      </c>
      <c r="I57" s="61"/>
      <c r="J57" s="97" t="n">
        <f aca="false">'Latos I-8'!H46</f>
        <v>0</v>
      </c>
      <c r="K57" s="98" t="n">
        <f aca="false">IF(J57&gt;0,$AB57*J57,0)</f>
        <v>0</v>
      </c>
      <c r="L57" s="98"/>
      <c r="M57" s="99" t="n">
        <f aca="false">'Bractus M-14'!H46</f>
        <v>0</v>
      </c>
      <c r="N57" s="98" t="n">
        <f aca="false">IF(M57&gt;0,$AB57*M57,0)</f>
        <v>0</v>
      </c>
      <c r="O57" s="98"/>
      <c r="P57" s="99" t="n">
        <f aca="false">'Pelatus C-12'!H46</f>
        <v>0</v>
      </c>
      <c r="Q57" s="98" t="n">
        <f aca="false">IF(P57&gt;0,$AB57*P57,0)</f>
        <v>0</v>
      </c>
      <c r="R57" s="98"/>
      <c r="S57" s="99" t="n">
        <f aca="false">'Nyrius F-6'!H46</f>
        <v>0</v>
      </c>
      <c r="T57" s="98" t="n">
        <f aca="false">IF(S57&gt;0,$AB57*S57,0)</f>
        <v>0</v>
      </c>
      <c r="U57" s="98"/>
      <c r="V57" s="100" t="n">
        <f aca="false">'Latos M-7'!G46</f>
        <v>0</v>
      </c>
      <c r="W57" s="98" t="n">
        <f aca="false">IF(V57&gt;0,$AB57*V57,0)</f>
        <v>0</v>
      </c>
      <c r="X57" s="98"/>
      <c r="Y57" s="101" t="n">
        <f aca="false">'Master mission requirement list'!G46</f>
        <v>0</v>
      </c>
      <c r="Z57" s="101" t="n">
        <f aca="false">IF(I57-Y57&gt;0,I57-Y57,0)</f>
        <v>0</v>
      </c>
      <c r="AA57" s="101" t="n">
        <f aca="false">IF(Y57-I57&gt;0,Y57-I57,0)</f>
        <v>0</v>
      </c>
      <c r="AB57" s="102"/>
      <c r="AC57" s="102"/>
      <c r="AD57" s="103" t="n">
        <f aca="false">IF(Y57&gt;0,AB57*Y57,I57*AB57)</f>
        <v>0</v>
      </c>
      <c r="AE57" s="103"/>
      <c r="AF57" s="104"/>
      <c r="AG57" s="105" t="str">
        <f aca="false">IF(SUM($I$28:$I$74)&lt;&gt;1,"",IF(I57&gt;0,$AD$75+$AD$111+$AD$205+$AD$223-AB57,""))</f>
        <v/>
      </c>
      <c r="AH57" s="105"/>
      <c r="AI57" s="106" t="n">
        <f aca="false">IF(AG57="",0,AD57-AG57)</f>
        <v>0</v>
      </c>
      <c r="AJ57" s="106"/>
      <c r="AK57" s="72"/>
      <c r="AL57" s="72"/>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row>
    <row r="58" customFormat="false" ht="15.95" hidden="false" customHeight="true" outlineLevel="0" collapsed="false">
      <c r="A58" s="81"/>
      <c r="B58" s="133"/>
      <c r="C58" s="95" t="n">
        <f aca="false">'Additional items'!$P6</f>
        <v>0</v>
      </c>
      <c r="D58" s="95"/>
      <c r="E58" s="95"/>
      <c r="F58" s="95"/>
      <c r="G58" s="95"/>
      <c r="H58" s="96" t="n">
        <f aca="false">I58</f>
        <v>0</v>
      </c>
      <c r="I58" s="61"/>
      <c r="J58" s="97" t="n">
        <f aca="false">'Latos I-8'!H47</f>
        <v>0</v>
      </c>
      <c r="K58" s="98" t="n">
        <f aca="false">IF(J58&gt;0,$AB58*J58,0)</f>
        <v>0</v>
      </c>
      <c r="L58" s="98"/>
      <c r="M58" s="99" t="n">
        <f aca="false">'Bractus M-14'!H47</f>
        <v>0</v>
      </c>
      <c r="N58" s="98" t="n">
        <f aca="false">IF(M58&gt;0,$AB58*M58,0)</f>
        <v>0</v>
      </c>
      <c r="O58" s="98"/>
      <c r="P58" s="99" t="n">
        <f aca="false">'Pelatus C-12'!H47</f>
        <v>0</v>
      </c>
      <c r="Q58" s="98" t="n">
        <f aca="false">IF(P58&gt;0,$AB58*P58,0)</f>
        <v>0</v>
      </c>
      <c r="R58" s="98"/>
      <c r="S58" s="99" t="n">
        <f aca="false">'Nyrius F-6'!H47</f>
        <v>0</v>
      </c>
      <c r="T58" s="98" t="n">
        <f aca="false">IF(S58&gt;0,$AB58*S58,0)</f>
        <v>0</v>
      </c>
      <c r="U58" s="98"/>
      <c r="V58" s="100" t="n">
        <f aca="false">'Latos M-7'!G47</f>
        <v>0</v>
      </c>
      <c r="W58" s="98" t="n">
        <f aca="false">IF(V58&gt;0,$AB58*V58,0)</f>
        <v>0</v>
      </c>
      <c r="X58" s="98"/>
      <c r="Y58" s="101" t="n">
        <f aca="false">'Master mission requirement list'!G47</f>
        <v>0</v>
      </c>
      <c r="Z58" s="101" t="n">
        <f aca="false">IF(I58-Y58&gt;0,I58-Y58,0)</f>
        <v>0</v>
      </c>
      <c r="AA58" s="101" t="n">
        <f aca="false">IF(Y58-I58&gt;0,Y58-I58,0)</f>
        <v>0</v>
      </c>
      <c r="AB58" s="102"/>
      <c r="AC58" s="102"/>
      <c r="AD58" s="103" t="n">
        <f aca="false">IF(Y58&gt;0,AB58*Y58,I58*AB58)</f>
        <v>0</v>
      </c>
      <c r="AE58" s="103"/>
      <c r="AF58" s="104"/>
      <c r="AG58" s="105" t="str">
        <f aca="false">IF(SUM($I$28:$I$74)&lt;&gt;1,"",IF(I58&gt;0,$AD$75+$AD$111+$AD$205+$AD$223-AB58,""))</f>
        <v/>
      </c>
      <c r="AH58" s="105"/>
      <c r="AI58" s="106" t="n">
        <f aca="false">IF(AG58="",0,AD58-AG58)</f>
        <v>0</v>
      </c>
      <c r="AJ58" s="106"/>
      <c r="AK58" s="72"/>
      <c r="AL58" s="72"/>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row>
    <row r="59" customFormat="false" ht="15.95" hidden="false" customHeight="true" outlineLevel="0" collapsed="false">
      <c r="A59" s="81"/>
      <c r="B59" s="133"/>
      <c r="C59" s="95" t="n">
        <f aca="false">'Additional items'!$P7</f>
        <v>0</v>
      </c>
      <c r="D59" s="95"/>
      <c r="E59" s="95"/>
      <c r="F59" s="95"/>
      <c r="G59" s="95"/>
      <c r="H59" s="96" t="n">
        <f aca="false">I59</f>
        <v>0</v>
      </c>
      <c r="I59" s="61"/>
      <c r="J59" s="97" t="n">
        <f aca="false">'Latos I-8'!H48</f>
        <v>0</v>
      </c>
      <c r="K59" s="98" t="n">
        <f aca="false">IF(J59&gt;0,$AB59*J59,0)</f>
        <v>0</v>
      </c>
      <c r="L59" s="98"/>
      <c r="M59" s="99" t="n">
        <f aca="false">'Bractus M-14'!H48</f>
        <v>0</v>
      </c>
      <c r="N59" s="98" t="n">
        <f aca="false">IF(M59&gt;0,$AB59*M59,0)</f>
        <v>0</v>
      </c>
      <c r="O59" s="98"/>
      <c r="P59" s="99" t="n">
        <f aca="false">'Pelatus C-12'!H48</f>
        <v>0</v>
      </c>
      <c r="Q59" s="98" t="n">
        <f aca="false">IF(P59&gt;0,$AB59*P59,0)</f>
        <v>0</v>
      </c>
      <c r="R59" s="98"/>
      <c r="S59" s="99" t="n">
        <f aca="false">'Nyrius F-6'!H48</f>
        <v>0</v>
      </c>
      <c r="T59" s="98" t="n">
        <f aca="false">IF(S59&gt;0,$AB59*S59,0)</f>
        <v>0</v>
      </c>
      <c r="U59" s="98"/>
      <c r="V59" s="100" t="n">
        <f aca="false">'Latos M-7'!G48</f>
        <v>0</v>
      </c>
      <c r="W59" s="98" t="n">
        <f aca="false">IF(V59&gt;0,$AB59*V59,0)</f>
        <v>0</v>
      </c>
      <c r="X59" s="98"/>
      <c r="Y59" s="101" t="n">
        <f aca="false">'Master mission requirement list'!G48</f>
        <v>0</v>
      </c>
      <c r="Z59" s="101" t="n">
        <f aca="false">IF(I59-Y59&gt;0,I59-Y59,0)</f>
        <v>0</v>
      </c>
      <c r="AA59" s="101" t="n">
        <f aca="false">IF(Y59-I59&gt;0,Y59-I59,0)</f>
        <v>0</v>
      </c>
      <c r="AB59" s="102"/>
      <c r="AC59" s="102"/>
      <c r="AD59" s="103" t="n">
        <f aca="false">IF(Y59&gt;0,AB59*Y59,I59*AB59)</f>
        <v>0</v>
      </c>
      <c r="AE59" s="103"/>
      <c r="AF59" s="104"/>
      <c r="AG59" s="105" t="str">
        <f aca="false">IF(SUM($I$28:$I$74)&lt;&gt;1,"",IF(I59&gt;0,$AD$75+$AD$111+$AD$205+$AD$223-AB59,""))</f>
        <v/>
      </c>
      <c r="AH59" s="105"/>
      <c r="AI59" s="106" t="n">
        <f aca="false">IF(AG59="",0,AD59-AG59)</f>
        <v>0</v>
      </c>
      <c r="AJ59" s="106"/>
      <c r="AK59" s="72"/>
      <c r="AL59" s="72"/>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row>
    <row r="60" customFormat="false" ht="15.95" hidden="false" customHeight="true" outlineLevel="0" collapsed="false">
      <c r="A60" s="81"/>
      <c r="B60" s="133"/>
      <c r="C60" s="95" t="n">
        <f aca="false">'Additional items'!$P8</f>
        <v>0</v>
      </c>
      <c r="D60" s="95"/>
      <c r="E60" s="95"/>
      <c r="F60" s="95"/>
      <c r="G60" s="95"/>
      <c r="H60" s="96" t="n">
        <f aca="false">I60</f>
        <v>0</v>
      </c>
      <c r="I60" s="61"/>
      <c r="J60" s="97" t="n">
        <f aca="false">'Latos I-8'!H49</f>
        <v>0</v>
      </c>
      <c r="K60" s="98" t="n">
        <f aca="false">IF(J60&gt;0,$AB60*J60,0)</f>
        <v>0</v>
      </c>
      <c r="L60" s="98"/>
      <c r="M60" s="99" t="n">
        <f aca="false">'Bractus M-14'!H49</f>
        <v>0</v>
      </c>
      <c r="N60" s="98" t="n">
        <f aca="false">IF(M60&gt;0,$AB60*M60,0)</f>
        <v>0</v>
      </c>
      <c r="O60" s="98"/>
      <c r="P60" s="99" t="n">
        <f aca="false">'Pelatus C-12'!H49</f>
        <v>0</v>
      </c>
      <c r="Q60" s="98" t="n">
        <f aca="false">IF(P60&gt;0,$AB60*P60,0)</f>
        <v>0</v>
      </c>
      <c r="R60" s="98"/>
      <c r="S60" s="99" t="n">
        <f aca="false">'Nyrius F-6'!H49</f>
        <v>0</v>
      </c>
      <c r="T60" s="98" t="n">
        <f aca="false">IF(S60&gt;0,$AB60*S60,0)</f>
        <v>0</v>
      </c>
      <c r="U60" s="98"/>
      <c r="V60" s="100" t="n">
        <f aca="false">'Latos M-7'!G49</f>
        <v>0</v>
      </c>
      <c r="W60" s="98" t="n">
        <f aca="false">IF(V60&gt;0,$AB60*V60,0)</f>
        <v>0</v>
      </c>
      <c r="X60" s="98"/>
      <c r="Y60" s="101" t="n">
        <f aca="false">'Master mission requirement list'!G49</f>
        <v>0</v>
      </c>
      <c r="Z60" s="101" t="n">
        <f aca="false">IF(I60-Y60&gt;0,I60-Y60,0)</f>
        <v>0</v>
      </c>
      <c r="AA60" s="101" t="n">
        <f aca="false">IF(Y60-I60&gt;0,Y60-I60,0)</f>
        <v>0</v>
      </c>
      <c r="AB60" s="102"/>
      <c r="AC60" s="102"/>
      <c r="AD60" s="103" t="n">
        <f aca="false">IF(Y60&gt;0,AB60*Y60,I60*AB60)</f>
        <v>0</v>
      </c>
      <c r="AE60" s="103"/>
      <c r="AF60" s="104"/>
      <c r="AG60" s="105" t="str">
        <f aca="false">IF(SUM($I$28:$I$74)&lt;&gt;1,"",IF(I60&gt;0,$AD$75+$AD$111+$AD$205+$AD$223-AB60,""))</f>
        <v/>
      </c>
      <c r="AH60" s="105"/>
      <c r="AI60" s="106" t="n">
        <f aca="false">IF(AG60="",0,AD60-AG60)</f>
        <v>0</v>
      </c>
      <c r="AJ60" s="106"/>
      <c r="AK60" s="72"/>
      <c r="AL60" s="72"/>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row>
    <row r="61" customFormat="false" ht="15.95" hidden="false" customHeight="true" outlineLevel="0" collapsed="false">
      <c r="A61" s="81"/>
      <c r="B61" s="133"/>
      <c r="C61" s="95" t="n">
        <f aca="false">'Additional items'!$P9</f>
        <v>0</v>
      </c>
      <c r="D61" s="95"/>
      <c r="E61" s="95"/>
      <c r="F61" s="95"/>
      <c r="G61" s="95"/>
      <c r="H61" s="96" t="n">
        <f aca="false">I61</f>
        <v>0</v>
      </c>
      <c r="I61" s="61"/>
      <c r="J61" s="97" t="n">
        <f aca="false">'Latos I-8'!H50</f>
        <v>0</v>
      </c>
      <c r="K61" s="98" t="n">
        <f aca="false">IF(J61&gt;0,$AB61*J61,0)</f>
        <v>0</v>
      </c>
      <c r="L61" s="98"/>
      <c r="M61" s="99" t="n">
        <f aca="false">'Bractus M-14'!H50</f>
        <v>0</v>
      </c>
      <c r="N61" s="98" t="n">
        <f aca="false">IF(M61&gt;0,$AB61*M61,0)</f>
        <v>0</v>
      </c>
      <c r="O61" s="98"/>
      <c r="P61" s="99" t="n">
        <f aca="false">'Pelatus C-12'!H50</f>
        <v>0</v>
      </c>
      <c r="Q61" s="98" t="n">
        <f aca="false">IF(P61&gt;0,$AB61*P61,0)</f>
        <v>0</v>
      </c>
      <c r="R61" s="98"/>
      <c r="S61" s="99" t="n">
        <f aca="false">'Nyrius F-6'!H50</f>
        <v>0</v>
      </c>
      <c r="T61" s="98" t="n">
        <f aca="false">IF(S61&gt;0,$AB61*S61,0)</f>
        <v>0</v>
      </c>
      <c r="U61" s="98"/>
      <c r="V61" s="100" t="n">
        <f aca="false">'Latos M-7'!G50</f>
        <v>0</v>
      </c>
      <c r="W61" s="98" t="n">
        <f aca="false">IF(V61&gt;0,$AB61*V61,0)</f>
        <v>0</v>
      </c>
      <c r="X61" s="98"/>
      <c r="Y61" s="101" t="n">
        <f aca="false">'Master mission requirement list'!G50</f>
        <v>0</v>
      </c>
      <c r="Z61" s="101" t="n">
        <f aca="false">IF(I61-Y61&gt;0,I61-Y61,0)</f>
        <v>0</v>
      </c>
      <c r="AA61" s="101" t="n">
        <f aca="false">IF(Y61-I61&gt;0,Y61-I61,0)</f>
        <v>0</v>
      </c>
      <c r="AB61" s="102"/>
      <c r="AC61" s="102"/>
      <c r="AD61" s="103" t="n">
        <f aca="false">IF(Y61&gt;0,AB61*Y61,I61*AB61)</f>
        <v>0</v>
      </c>
      <c r="AE61" s="103"/>
      <c r="AF61" s="104"/>
      <c r="AG61" s="105" t="str">
        <f aca="false">IF(SUM($I$28:$I$74)&lt;&gt;1,"",IF(I61&gt;0,$AD$75+$AD$111+$AD$205+$AD$223-AB61,""))</f>
        <v/>
      </c>
      <c r="AH61" s="105"/>
      <c r="AI61" s="106" t="n">
        <f aca="false">IF(AG61="",0,AD61-AG61)</f>
        <v>0</v>
      </c>
      <c r="AJ61" s="106"/>
      <c r="AK61" s="72"/>
      <c r="AL61" s="72"/>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row>
    <row r="62" customFormat="false" ht="15.95" hidden="false" customHeight="true" outlineLevel="0" collapsed="false">
      <c r="A62" s="81"/>
      <c r="B62" s="133"/>
      <c r="C62" s="95" t="n">
        <f aca="false">'Additional items'!$P10</f>
        <v>0</v>
      </c>
      <c r="D62" s="95"/>
      <c r="E62" s="95"/>
      <c r="F62" s="95"/>
      <c r="G62" s="95"/>
      <c r="H62" s="96" t="n">
        <f aca="false">I62</f>
        <v>0</v>
      </c>
      <c r="I62" s="61"/>
      <c r="J62" s="97" t="n">
        <f aca="false">'Latos I-8'!H51</f>
        <v>0</v>
      </c>
      <c r="K62" s="98" t="n">
        <f aca="false">IF(J62&gt;0,$AB62*J62,0)</f>
        <v>0</v>
      </c>
      <c r="L62" s="98"/>
      <c r="M62" s="99" t="n">
        <f aca="false">'Bractus M-14'!H51</f>
        <v>0</v>
      </c>
      <c r="N62" s="98" t="n">
        <f aca="false">IF(M62&gt;0,$AB62*M62,0)</f>
        <v>0</v>
      </c>
      <c r="O62" s="98"/>
      <c r="P62" s="99" t="n">
        <f aca="false">'Pelatus C-12'!H51</f>
        <v>0</v>
      </c>
      <c r="Q62" s="98" t="n">
        <f aca="false">IF(P62&gt;0,$AB62*P62,0)</f>
        <v>0</v>
      </c>
      <c r="R62" s="98"/>
      <c r="S62" s="99" t="n">
        <f aca="false">'Nyrius F-6'!H51</f>
        <v>0</v>
      </c>
      <c r="T62" s="98" t="n">
        <f aca="false">IF(S62&gt;0,$AB62*S62,0)</f>
        <v>0</v>
      </c>
      <c r="U62" s="98"/>
      <c r="V62" s="100" t="n">
        <f aca="false">'Latos M-7'!G51</f>
        <v>0</v>
      </c>
      <c r="W62" s="98" t="n">
        <f aca="false">IF(V62&gt;0,$AB62*V62,0)</f>
        <v>0</v>
      </c>
      <c r="X62" s="98"/>
      <c r="Y62" s="101" t="n">
        <f aca="false">'Master mission requirement list'!G51</f>
        <v>0</v>
      </c>
      <c r="Z62" s="101" t="n">
        <f aca="false">IF(I62-Y62&gt;0,I62-Y62,0)</f>
        <v>0</v>
      </c>
      <c r="AA62" s="101" t="n">
        <f aca="false">IF(Y62-I62&gt;0,Y62-I62,0)</f>
        <v>0</v>
      </c>
      <c r="AB62" s="102"/>
      <c r="AC62" s="102"/>
      <c r="AD62" s="103" t="n">
        <f aca="false">IF(Y62&gt;0,AB62*Y62,I62*AB62)</f>
        <v>0</v>
      </c>
      <c r="AE62" s="103"/>
      <c r="AF62" s="104"/>
      <c r="AG62" s="105" t="str">
        <f aca="false">IF(SUM($I$28:$I$74)&lt;&gt;1,"",IF(I62&gt;0,$AD$75+$AD$111+$AD$205+$AD$223-AB62,""))</f>
        <v/>
      </c>
      <c r="AH62" s="105"/>
      <c r="AI62" s="106" t="n">
        <f aca="false">IF(AG62="",0,AD62-AG62)</f>
        <v>0</v>
      </c>
      <c r="AJ62" s="106"/>
      <c r="AK62" s="72"/>
      <c r="AL62" s="72"/>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row>
    <row r="63" customFormat="false" ht="15.95" hidden="false" customHeight="true" outlineLevel="0" collapsed="false">
      <c r="A63" s="81"/>
      <c r="B63" s="133"/>
      <c r="C63" s="95" t="n">
        <f aca="false">'Additional items'!$P11</f>
        <v>0</v>
      </c>
      <c r="D63" s="95"/>
      <c r="E63" s="95"/>
      <c r="F63" s="95"/>
      <c r="G63" s="95"/>
      <c r="H63" s="96" t="n">
        <f aca="false">I63</f>
        <v>0</v>
      </c>
      <c r="I63" s="61"/>
      <c r="J63" s="97" t="n">
        <f aca="false">'Latos I-8'!H52</f>
        <v>0</v>
      </c>
      <c r="K63" s="98" t="n">
        <f aca="false">IF(J63&gt;0,$AB63*J63,0)</f>
        <v>0</v>
      </c>
      <c r="L63" s="98"/>
      <c r="M63" s="99" t="n">
        <f aca="false">'Bractus M-14'!H52</f>
        <v>0</v>
      </c>
      <c r="N63" s="98" t="n">
        <f aca="false">IF(M63&gt;0,$AB63*M63,0)</f>
        <v>0</v>
      </c>
      <c r="O63" s="98"/>
      <c r="P63" s="99" t="n">
        <f aca="false">'Pelatus C-12'!H52</f>
        <v>0</v>
      </c>
      <c r="Q63" s="98" t="n">
        <f aca="false">IF(P63&gt;0,$AB63*P63,0)</f>
        <v>0</v>
      </c>
      <c r="R63" s="98"/>
      <c r="S63" s="99" t="n">
        <f aca="false">'Nyrius F-6'!H52</f>
        <v>0</v>
      </c>
      <c r="T63" s="98" t="n">
        <f aca="false">IF(S63&gt;0,$AB63*S63,0)</f>
        <v>0</v>
      </c>
      <c r="U63" s="98"/>
      <c r="V63" s="100" t="n">
        <f aca="false">'Latos M-7'!G52</f>
        <v>0</v>
      </c>
      <c r="W63" s="98" t="n">
        <f aca="false">IF(V63&gt;0,$AB63*V63,0)</f>
        <v>0</v>
      </c>
      <c r="X63" s="98"/>
      <c r="Y63" s="101" t="n">
        <f aca="false">'Master mission requirement list'!G52</f>
        <v>0</v>
      </c>
      <c r="Z63" s="101" t="n">
        <f aca="false">IF(I63-Y63&gt;0,I63-Y63,0)</f>
        <v>0</v>
      </c>
      <c r="AA63" s="101" t="n">
        <f aca="false">IF(Y63-I63&gt;0,Y63-I63,0)</f>
        <v>0</v>
      </c>
      <c r="AB63" s="102"/>
      <c r="AC63" s="102"/>
      <c r="AD63" s="103" t="n">
        <f aca="false">IF(Y63&gt;0,AB63*Y63,I63*AB63)</f>
        <v>0</v>
      </c>
      <c r="AE63" s="103"/>
      <c r="AF63" s="104"/>
      <c r="AG63" s="105" t="str">
        <f aca="false">IF(SUM($I$28:$I$74)&lt;&gt;1,"",IF(I63&gt;0,$AD$75+$AD$111+$AD$205+$AD$223-AB63,""))</f>
        <v/>
      </c>
      <c r="AH63" s="105"/>
      <c r="AI63" s="106" t="n">
        <f aca="false">IF(AG63="",0,AD63-AG63)</f>
        <v>0</v>
      </c>
      <c r="AJ63" s="106"/>
      <c r="AK63" s="72"/>
      <c r="AL63" s="72"/>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row>
    <row r="64" customFormat="false" ht="15.95" hidden="false" customHeight="true" outlineLevel="0" collapsed="false">
      <c r="A64" s="81"/>
      <c r="B64" s="133"/>
      <c r="C64" s="95" t="n">
        <f aca="false">'Additional items'!$P12</f>
        <v>0</v>
      </c>
      <c r="D64" s="95"/>
      <c r="E64" s="95"/>
      <c r="F64" s="95"/>
      <c r="G64" s="95"/>
      <c r="H64" s="96" t="n">
        <f aca="false">I64</f>
        <v>0</v>
      </c>
      <c r="I64" s="61"/>
      <c r="J64" s="97" t="n">
        <f aca="false">'Latos I-8'!H53</f>
        <v>0</v>
      </c>
      <c r="K64" s="98" t="n">
        <f aca="false">IF(J64&gt;0,$AB64*J64,0)</f>
        <v>0</v>
      </c>
      <c r="L64" s="98"/>
      <c r="M64" s="99" t="n">
        <f aca="false">'Bractus M-14'!H53</f>
        <v>0</v>
      </c>
      <c r="N64" s="98" t="n">
        <f aca="false">IF(M64&gt;0,$AB64*M64,0)</f>
        <v>0</v>
      </c>
      <c r="O64" s="98"/>
      <c r="P64" s="99" t="n">
        <f aca="false">'Pelatus C-12'!H53</f>
        <v>0</v>
      </c>
      <c r="Q64" s="98" t="n">
        <f aca="false">IF(P64&gt;0,$AB64*P64,0)</f>
        <v>0</v>
      </c>
      <c r="R64" s="98"/>
      <c r="S64" s="99" t="n">
        <f aca="false">'Nyrius F-6'!H53</f>
        <v>0</v>
      </c>
      <c r="T64" s="98" t="n">
        <f aca="false">IF(S64&gt;0,$AB64*S64,0)</f>
        <v>0</v>
      </c>
      <c r="U64" s="98"/>
      <c r="V64" s="100" t="n">
        <f aca="false">'Latos M-7'!G53</f>
        <v>0</v>
      </c>
      <c r="W64" s="98" t="n">
        <f aca="false">IF(V64&gt;0,$AB64*V64,0)</f>
        <v>0</v>
      </c>
      <c r="X64" s="98"/>
      <c r="Y64" s="101" t="n">
        <f aca="false">'Master mission requirement list'!G53</f>
        <v>0</v>
      </c>
      <c r="Z64" s="101" t="n">
        <f aca="false">IF(I64-Y64&gt;0,I64-Y64,0)</f>
        <v>0</v>
      </c>
      <c r="AA64" s="101" t="n">
        <f aca="false">IF(Y64-I64&gt;0,Y64-I64,0)</f>
        <v>0</v>
      </c>
      <c r="AB64" s="102"/>
      <c r="AC64" s="102"/>
      <c r="AD64" s="103" t="n">
        <f aca="false">IF(Y64&gt;0,AB64*Y64,I64*AB64)</f>
        <v>0</v>
      </c>
      <c r="AE64" s="103"/>
      <c r="AF64" s="104"/>
      <c r="AG64" s="105" t="str">
        <f aca="false">IF(SUM($I$28:$I$74)&lt;&gt;1,"",IF(I64&gt;0,$AD$75+$AD$111+$AD$205+$AD$223-AB64,""))</f>
        <v/>
      </c>
      <c r="AH64" s="105"/>
      <c r="AI64" s="106" t="n">
        <f aca="false">IF(AG64="",0,AD64-AG64)</f>
        <v>0</v>
      </c>
      <c r="AJ64" s="106"/>
      <c r="AK64" s="72"/>
      <c r="AL64" s="72"/>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row>
    <row r="65" customFormat="false" ht="15.95" hidden="false" customHeight="true" outlineLevel="0" collapsed="false">
      <c r="A65" s="81"/>
      <c r="B65" s="133"/>
      <c r="C65" s="95" t="n">
        <f aca="false">'Additional items'!$P13</f>
        <v>0</v>
      </c>
      <c r="D65" s="95"/>
      <c r="E65" s="95"/>
      <c r="F65" s="95"/>
      <c r="G65" s="95"/>
      <c r="H65" s="96" t="n">
        <f aca="false">I65</f>
        <v>0</v>
      </c>
      <c r="I65" s="61"/>
      <c r="J65" s="97" t="n">
        <f aca="false">'Latos I-8'!H54</f>
        <v>0</v>
      </c>
      <c r="K65" s="98" t="n">
        <f aca="false">IF(J65&gt;0,$AB65*J65,0)</f>
        <v>0</v>
      </c>
      <c r="L65" s="98"/>
      <c r="M65" s="99" t="n">
        <f aca="false">'Bractus M-14'!H54</f>
        <v>0</v>
      </c>
      <c r="N65" s="98" t="n">
        <f aca="false">IF(M65&gt;0,$AB65*M65,0)</f>
        <v>0</v>
      </c>
      <c r="O65" s="98"/>
      <c r="P65" s="99" t="n">
        <f aca="false">'Pelatus C-12'!H54</f>
        <v>0</v>
      </c>
      <c r="Q65" s="98" t="n">
        <f aca="false">IF(P65&gt;0,$AB65*P65,0)</f>
        <v>0</v>
      </c>
      <c r="R65" s="98"/>
      <c r="S65" s="99" t="n">
        <f aca="false">'Nyrius F-6'!H54</f>
        <v>0</v>
      </c>
      <c r="T65" s="98" t="n">
        <f aca="false">IF(S65&gt;0,$AB65*S65,0)</f>
        <v>0</v>
      </c>
      <c r="U65" s="98"/>
      <c r="V65" s="100" t="n">
        <f aca="false">'Latos M-7'!G54</f>
        <v>0</v>
      </c>
      <c r="W65" s="98" t="n">
        <f aca="false">IF(V65&gt;0,$AB65*V65,0)</f>
        <v>0</v>
      </c>
      <c r="X65" s="98"/>
      <c r="Y65" s="101" t="n">
        <f aca="false">'Master mission requirement list'!G54</f>
        <v>0</v>
      </c>
      <c r="Z65" s="101" t="n">
        <f aca="false">IF(I65-Y65&gt;0,I65-Y65,0)</f>
        <v>0</v>
      </c>
      <c r="AA65" s="101" t="n">
        <f aca="false">IF(Y65-I65&gt;0,Y65-I65,0)</f>
        <v>0</v>
      </c>
      <c r="AB65" s="102"/>
      <c r="AC65" s="102"/>
      <c r="AD65" s="103" t="n">
        <f aca="false">IF(Y65&gt;0,AB65*Y65,I65*AB65)</f>
        <v>0</v>
      </c>
      <c r="AE65" s="103"/>
      <c r="AF65" s="104"/>
      <c r="AG65" s="105" t="str">
        <f aca="false">IF(SUM($I$28:$I$74)&lt;&gt;1,"",IF(I65&gt;0,$AD$75+$AD$111+$AD$205+$AD$223-AB65,""))</f>
        <v/>
      </c>
      <c r="AH65" s="105"/>
      <c r="AI65" s="106" t="n">
        <f aca="false">IF(AG65="",0,AD65-AG65)</f>
        <v>0</v>
      </c>
      <c r="AJ65" s="106"/>
      <c r="AK65" s="72"/>
      <c r="AL65" s="72"/>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row>
    <row r="66" customFormat="false" ht="15.95" hidden="false" customHeight="true" outlineLevel="0" collapsed="false">
      <c r="A66" s="81"/>
      <c r="B66" s="133"/>
      <c r="C66" s="95" t="n">
        <f aca="false">'Additional items'!$P14</f>
        <v>0</v>
      </c>
      <c r="D66" s="95"/>
      <c r="E66" s="95"/>
      <c r="F66" s="95"/>
      <c r="G66" s="95"/>
      <c r="H66" s="96" t="n">
        <f aca="false">I66</f>
        <v>0</v>
      </c>
      <c r="I66" s="61"/>
      <c r="J66" s="97" t="n">
        <f aca="false">'Latos I-8'!H55</f>
        <v>0</v>
      </c>
      <c r="K66" s="98" t="n">
        <f aca="false">IF(J66&gt;0,$AB66*J66,0)</f>
        <v>0</v>
      </c>
      <c r="L66" s="98"/>
      <c r="M66" s="99" t="n">
        <f aca="false">'Bractus M-14'!H55</f>
        <v>0</v>
      </c>
      <c r="N66" s="98" t="n">
        <f aca="false">IF(M66&gt;0,$AB66*M66,0)</f>
        <v>0</v>
      </c>
      <c r="O66" s="98"/>
      <c r="P66" s="99" t="n">
        <f aca="false">'Pelatus C-12'!H55</f>
        <v>0</v>
      </c>
      <c r="Q66" s="98" t="n">
        <f aca="false">IF(P66&gt;0,$AB66*P66,0)</f>
        <v>0</v>
      </c>
      <c r="R66" s="98"/>
      <c r="S66" s="99" t="n">
        <f aca="false">'Nyrius F-6'!H55</f>
        <v>0</v>
      </c>
      <c r="T66" s="98" t="n">
        <f aca="false">IF(S66&gt;0,$AB66*S66,0)</f>
        <v>0</v>
      </c>
      <c r="U66" s="98"/>
      <c r="V66" s="100" t="n">
        <f aca="false">'Latos M-7'!G55</f>
        <v>0</v>
      </c>
      <c r="W66" s="98" t="n">
        <f aca="false">IF(V66&gt;0,$AB66*V66,0)</f>
        <v>0</v>
      </c>
      <c r="X66" s="98"/>
      <c r="Y66" s="101" t="n">
        <f aca="false">'Master mission requirement list'!G55</f>
        <v>0</v>
      </c>
      <c r="Z66" s="101" t="n">
        <f aca="false">IF(I66-Y66&gt;0,I66-Y66,0)</f>
        <v>0</v>
      </c>
      <c r="AA66" s="101" t="n">
        <f aca="false">IF(Y66-I66&gt;0,Y66-I66,0)</f>
        <v>0</v>
      </c>
      <c r="AB66" s="102"/>
      <c r="AC66" s="102"/>
      <c r="AD66" s="103" t="n">
        <f aca="false">IF(Y66&gt;0,AB66*Y66,I66*AB66)</f>
        <v>0</v>
      </c>
      <c r="AE66" s="103"/>
      <c r="AF66" s="104"/>
      <c r="AG66" s="105" t="str">
        <f aca="false">IF(SUM($I$28:$I$74)&lt;&gt;1,"",IF(I66&gt;0,$AD$75+$AD$111+$AD$205+$AD$223-AB66,""))</f>
        <v/>
      </c>
      <c r="AH66" s="105"/>
      <c r="AI66" s="106" t="n">
        <f aca="false">IF(AG66="",0,AD66-AG66)</f>
        <v>0</v>
      </c>
      <c r="AJ66" s="106"/>
      <c r="AK66" s="72"/>
      <c r="AL66" s="72"/>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row>
    <row r="67" customFormat="false" ht="15.95" hidden="false" customHeight="true" outlineLevel="0" collapsed="false">
      <c r="A67" s="81"/>
      <c r="B67" s="133"/>
      <c r="C67" s="95" t="n">
        <f aca="false">'Additional items'!$P15</f>
        <v>0</v>
      </c>
      <c r="D67" s="95"/>
      <c r="E67" s="95"/>
      <c r="F67" s="95"/>
      <c r="G67" s="95"/>
      <c r="H67" s="96" t="n">
        <f aca="false">I67</f>
        <v>0</v>
      </c>
      <c r="I67" s="61"/>
      <c r="J67" s="97" t="n">
        <f aca="false">'Latos I-8'!H56</f>
        <v>0</v>
      </c>
      <c r="K67" s="98" t="n">
        <f aca="false">IF(J67&gt;0,$AB67*J67,0)</f>
        <v>0</v>
      </c>
      <c r="L67" s="98"/>
      <c r="M67" s="99" t="n">
        <f aca="false">'Bractus M-14'!H56</f>
        <v>0</v>
      </c>
      <c r="N67" s="98" t="n">
        <f aca="false">IF(M67&gt;0,$AB67*M67,0)</f>
        <v>0</v>
      </c>
      <c r="O67" s="98"/>
      <c r="P67" s="99" t="n">
        <f aca="false">'Pelatus C-12'!H56</f>
        <v>0</v>
      </c>
      <c r="Q67" s="98" t="n">
        <f aca="false">IF(P67&gt;0,$AB67*P67,0)</f>
        <v>0</v>
      </c>
      <c r="R67" s="98"/>
      <c r="S67" s="99" t="n">
        <f aca="false">'Nyrius F-6'!H56</f>
        <v>0</v>
      </c>
      <c r="T67" s="98" t="n">
        <f aca="false">IF(S67&gt;0,$AB67*S67,0)</f>
        <v>0</v>
      </c>
      <c r="U67" s="98"/>
      <c r="V67" s="100" t="n">
        <f aca="false">'Latos M-7'!G56</f>
        <v>0</v>
      </c>
      <c r="W67" s="98" t="n">
        <f aca="false">IF(V67&gt;0,$AB67*V67,0)</f>
        <v>0</v>
      </c>
      <c r="X67" s="98"/>
      <c r="Y67" s="101" t="n">
        <f aca="false">'Master mission requirement list'!G56</f>
        <v>0</v>
      </c>
      <c r="Z67" s="101" t="n">
        <f aca="false">IF(I67-Y67&gt;0,I67-Y67,0)</f>
        <v>0</v>
      </c>
      <c r="AA67" s="101" t="n">
        <f aca="false">IF(Y67-I67&gt;0,Y67-I67,0)</f>
        <v>0</v>
      </c>
      <c r="AB67" s="102"/>
      <c r="AC67" s="102"/>
      <c r="AD67" s="103" t="n">
        <f aca="false">IF(Y67&gt;0,AB67*Y67,I67*AB67)</f>
        <v>0</v>
      </c>
      <c r="AE67" s="103"/>
      <c r="AF67" s="104"/>
      <c r="AG67" s="105" t="str">
        <f aca="false">IF(SUM($I$28:$I$74)&lt;&gt;1,"",IF(I67&gt;0,$AD$75+$AD$111+$AD$205+$AD$223-AB67,""))</f>
        <v/>
      </c>
      <c r="AH67" s="105"/>
      <c r="AI67" s="106" t="n">
        <f aca="false">IF(AG67="",0,AD67-AG67)</f>
        <v>0</v>
      </c>
      <c r="AJ67" s="106"/>
      <c r="AK67" s="72"/>
      <c r="AL67" s="72"/>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row>
    <row r="68" customFormat="false" ht="15.95" hidden="false" customHeight="true" outlineLevel="0" collapsed="false">
      <c r="A68" s="81"/>
      <c r="B68" s="133"/>
      <c r="C68" s="95" t="n">
        <f aca="false">'Additional items'!$P16</f>
        <v>0</v>
      </c>
      <c r="D68" s="95"/>
      <c r="E68" s="95"/>
      <c r="F68" s="95"/>
      <c r="G68" s="95"/>
      <c r="H68" s="96" t="n">
        <f aca="false">I68</f>
        <v>0</v>
      </c>
      <c r="I68" s="61"/>
      <c r="J68" s="97" t="n">
        <f aca="false">'Latos I-8'!H57</f>
        <v>0</v>
      </c>
      <c r="K68" s="98" t="n">
        <f aca="false">IF(J68&gt;0,$AB68*J68,0)</f>
        <v>0</v>
      </c>
      <c r="L68" s="98"/>
      <c r="M68" s="99" t="n">
        <f aca="false">'Bractus M-14'!H57</f>
        <v>0</v>
      </c>
      <c r="N68" s="98" t="n">
        <f aca="false">IF(M68&gt;0,$AB68*M68,0)</f>
        <v>0</v>
      </c>
      <c r="O68" s="98"/>
      <c r="P68" s="99" t="n">
        <f aca="false">'Pelatus C-12'!H57</f>
        <v>0</v>
      </c>
      <c r="Q68" s="98" t="n">
        <f aca="false">IF(P68&gt;0,$AB68*P68,0)</f>
        <v>0</v>
      </c>
      <c r="R68" s="98"/>
      <c r="S68" s="99" t="n">
        <f aca="false">'Nyrius F-6'!H57</f>
        <v>0</v>
      </c>
      <c r="T68" s="98" t="n">
        <f aca="false">IF(S68&gt;0,$AB68*S68,0)</f>
        <v>0</v>
      </c>
      <c r="U68" s="98"/>
      <c r="V68" s="100" t="n">
        <f aca="false">'Latos M-7'!G57</f>
        <v>0</v>
      </c>
      <c r="W68" s="98" t="n">
        <f aca="false">IF(V68&gt;0,$AB68*V68,0)</f>
        <v>0</v>
      </c>
      <c r="X68" s="98"/>
      <c r="Y68" s="101" t="n">
        <f aca="false">'Master mission requirement list'!G57</f>
        <v>0</v>
      </c>
      <c r="Z68" s="101" t="n">
        <f aca="false">IF(I68-Y68&gt;0,I68-Y68,0)</f>
        <v>0</v>
      </c>
      <c r="AA68" s="101" t="n">
        <f aca="false">IF(Y68-I68&gt;0,Y68-I68,0)</f>
        <v>0</v>
      </c>
      <c r="AB68" s="102"/>
      <c r="AC68" s="102"/>
      <c r="AD68" s="103" t="n">
        <f aca="false">IF(Y68&gt;0,AB68*Y68,I68*AB68)</f>
        <v>0</v>
      </c>
      <c r="AE68" s="103"/>
      <c r="AF68" s="104"/>
      <c r="AG68" s="105" t="str">
        <f aca="false">IF(SUM($I$28:$I$74)&lt;&gt;1,"",IF(I68&gt;0,$AD$75+$AD$111+$AD$205+$AD$223-AB68,""))</f>
        <v/>
      </c>
      <c r="AH68" s="105"/>
      <c r="AI68" s="106" t="n">
        <f aca="false">IF(AG68="",0,AD68-AG68)</f>
        <v>0</v>
      </c>
      <c r="AJ68" s="106"/>
      <c r="AK68" s="72"/>
      <c r="AL68" s="72"/>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row>
    <row r="69" customFormat="false" ht="15.95" hidden="false" customHeight="true" outlineLevel="0" collapsed="false">
      <c r="A69" s="81"/>
      <c r="B69" s="133"/>
      <c r="C69" s="95" t="n">
        <f aca="false">'Additional items'!$P17</f>
        <v>0</v>
      </c>
      <c r="D69" s="95"/>
      <c r="E69" s="95"/>
      <c r="F69" s="95"/>
      <c r="G69" s="95"/>
      <c r="H69" s="96" t="n">
        <f aca="false">I69</f>
        <v>0</v>
      </c>
      <c r="I69" s="61"/>
      <c r="J69" s="97" t="n">
        <f aca="false">'Latos I-8'!H58</f>
        <v>0</v>
      </c>
      <c r="K69" s="98" t="n">
        <f aca="false">IF(J69&gt;0,$AB69*J69,0)</f>
        <v>0</v>
      </c>
      <c r="L69" s="98"/>
      <c r="M69" s="99" t="n">
        <f aca="false">'Bractus M-14'!H58</f>
        <v>0</v>
      </c>
      <c r="N69" s="98" t="n">
        <f aca="false">IF(M69&gt;0,$AB69*M69,0)</f>
        <v>0</v>
      </c>
      <c r="O69" s="98"/>
      <c r="P69" s="99" t="n">
        <f aca="false">'Pelatus C-12'!H58</f>
        <v>0</v>
      </c>
      <c r="Q69" s="98" t="n">
        <f aca="false">IF(P69&gt;0,$AB69*P69,0)</f>
        <v>0</v>
      </c>
      <c r="R69" s="98"/>
      <c r="S69" s="99" t="n">
        <f aca="false">'Nyrius F-6'!H58</f>
        <v>0</v>
      </c>
      <c r="T69" s="98" t="n">
        <f aca="false">IF(S69&gt;0,$AB69*S69,0)</f>
        <v>0</v>
      </c>
      <c r="U69" s="98"/>
      <c r="V69" s="100" t="n">
        <f aca="false">'Latos M-7'!G58</f>
        <v>0</v>
      </c>
      <c r="W69" s="98" t="n">
        <f aca="false">IF(V69&gt;0,$AB69*V69,0)</f>
        <v>0</v>
      </c>
      <c r="X69" s="98"/>
      <c r="Y69" s="101" t="n">
        <f aca="false">'Master mission requirement list'!G58</f>
        <v>0</v>
      </c>
      <c r="Z69" s="101" t="n">
        <f aca="false">IF(I69-Y69&gt;0,I69-Y69,0)</f>
        <v>0</v>
      </c>
      <c r="AA69" s="101" t="n">
        <f aca="false">IF(Y69-I69&gt;0,Y69-I69,0)</f>
        <v>0</v>
      </c>
      <c r="AB69" s="102"/>
      <c r="AC69" s="102"/>
      <c r="AD69" s="103" t="n">
        <f aca="false">IF(Y69&gt;0,AB69*Y69,I69*AB69)</f>
        <v>0</v>
      </c>
      <c r="AE69" s="103"/>
      <c r="AF69" s="104"/>
      <c r="AG69" s="105" t="str">
        <f aca="false">IF(SUM($I$28:$I$74)&lt;&gt;1,"",IF(I69&gt;0,$AD$75+$AD$111+$AD$205+$AD$223-AB69,""))</f>
        <v/>
      </c>
      <c r="AH69" s="105"/>
      <c r="AI69" s="106" t="n">
        <f aca="false">IF(AG69="",0,AD69-AG69)</f>
        <v>0</v>
      </c>
      <c r="AJ69" s="106"/>
      <c r="AK69" s="72"/>
      <c r="AL69" s="72"/>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row>
    <row r="70" customFormat="false" ht="15.95" hidden="false" customHeight="true" outlineLevel="0" collapsed="false">
      <c r="A70" s="81"/>
      <c r="B70" s="133"/>
      <c r="C70" s="95" t="n">
        <f aca="false">'Additional items'!$P18</f>
        <v>0</v>
      </c>
      <c r="D70" s="95"/>
      <c r="E70" s="95"/>
      <c r="F70" s="95"/>
      <c r="G70" s="95"/>
      <c r="H70" s="96" t="n">
        <f aca="false">I70</f>
        <v>0</v>
      </c>
      <c r="I70" s="61"/>
      <c r="J70" s="97" t="n">
        <f aca="false">'Latos I-8'!H59</f>
        <v>0</v>
      </c>
      <c r="K70" s="98" t="n">
        <f aca="false">IF(J70&gt;0,$AB70*J70,0)</f>
        <v>0</v>
      </c>
      <c r="L70" s="98"/>
      <c r="M70" s="99" t="n">
        <f aca="false">'Bractus M-14'!H59</f>
        <v>0</v>
      </c>
      <c r="N70" s="98" t="n">
        <f aca="false">IF(M70&gt;0,$AB70*M70,0)</f>
        <v>0</v>
      </c>
      <c r="O70" s="98"/>
      <c r="P70" s="99" t="n">
        <f aca="false">'Pelatus C-12'!H59</f>
        <v>0</v>
      </c>
      <c r="Q70" s="98" t="n">
        <f aca="false">IF(P70&gt;0,$AB70*P70,0)</f>
        <v>0</v>
      </c>
      <c r="R70" s="98"/>
      <c r="S70" s="99" t="n">
        <f aca="false">'Nyrius F-6'!H59</f>
        <v>0</v>
      </c>
      <c r="T70" s="98" t="n">
        <f aca="false">IF(S70&gt;0,$AB70*S70,0)</f>
        <v>0</v>
      </c>
      <c r="U70" s="98"/>
      <c r="V70" s="100" t="n">
        <f aca="false">'Latos M-7'!G59</f>
        <v>0</v>
      </c>
      <c r="W70" s="98" t="n">
        <f aca="false">IF(V70&gt;0,$AB70*V70,0)</f>
        <v>0</v>
      </c>
      <c r="X70" s="98"/>
      <c r="Y70" s="101" t="n">
        <f aca="false">'Master mission requirement list'!G59</f>
        <v>0</v>
      </c>
      <c r="Z70" s="101" t="n">
        <f aca="false">IF(I70-Y70&gt;0,I70-Y70,0)</f>
        <v>0</v>
      </c>
      <c r="AA70" s="101" t="n">
        <f aca="false">IF(Y70-I70&gt;0,Y70-I70,0)</f>
        <v>0</v>
      </c>
      <c r="AB70" s="102"/>
      <c r="AC70" s="102"/>
      <c r="AD70" s="103" t="n">
        <f aca="false">IF(Y70&gt;0,AB70*Y70,I70*AB70)</f>
        <v>0</v>
      </c>
      <c r="AE70" s="103"/>
      <c r="AF70" s="104"/>
      <c r="AG70" s="105" t="str">
        <f aca="false">IF(SUM($I$28:$I$74)&lt;&gt;1,"",IF(I70&gt;0,$AD$75+$AD$111+$AD$205+$AD$223-AB70,""))</f>
        <v/>
      </c>
      <c r="AH70" s="105"/>
      <c r="AI70" s="106" t="n">
        <f aca="false">IF(AG70="",0,AD70-AG70)</f>
        <v>0</v>
      </c>
      <c r="AJ70" s="106"/>
      <c r="AK70" s="72"/>
      <c r="AL70" s="72"/>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row>
    <row r="71" customFormat="false" ht="15.95" hidden="false" customHeight="true" outlineLevel="0" collapsed="false">
      <c r="A71" s="81"/>
      <c r="B71" s="133"/>
      <c r="C71" s="95" t="n">
        <f aca="false">'Additional items'!$P19</f>
        <v>0</v>
      </c>
      <c r="D71" s="95"/>
      <c r="E71" s="95"/>
      <c r="F71" s="95"/>
      <c r="G71" s="95"/>
      <c r="H71" s="96" t="n">
        <f aca="false">I71</f>
        <v>0</v>
      </c>
      <c r="I71" s="61"/>
      <c r="J71" s="97" t="n">
        <f aca="false">'Latos I-8'!H60</f>
        <v>0</v>
      </c>
      <c r="K71" s="98" t="n">
        <f aca="false">IF(J71&gt;0,$AB71*J71,0)</f>
        <v>0</v>
      </c>
      <c r="L71" s="98"/>
      <c r="M71" s="99" t="n">
        <f aca="false">'Bractus M-14'!H60</f>
        <v>0</v>
      </c>
      <c r="N71" s="98" t="n">
        <f aca="false">IF(M71&gt;0,$AB71*M71,0)</f>
        <v>0</v>
      </c>
      <c r="O71" s="98"/>
      <c r="P71" s="99" t="n">
        <f aca="false">'Pelatus C-12'!H60</f>
        <v>0</v>
      </c>
      <c r="Q71" s="98" t="n">
        <f aca="false">IF(P71&gt;0,$AB71*P71,0)</f>
        <v>0</v>
      </c>
      <c r="R71" s="98"/>
      <c r="S71" s="99" t="n">
        <f aca="false">'Nyrius F-6'!H60</f>
        <v>0</v>
      </c>
      <c r="T71" s="98" t="n">
        <f aca="false">IF(S71&gt;0,$AB71*S71,0)</f>
        <v>0</v>
      </c>
      <c r="U71" s="98"/>
      <c r="V71" s="100" t="n">
        <f aca="false">'Latos M-7'!G60</f>
        <v>0</v>
      </c>
      <c r="W71" s="98" t="n">
        <f aca="false">IF(V71&gt;0,$AB71*V71,0)</f>
        <v>0</v>
      </c>
      <c r="X71" s="98"/>
      <c r="Y71" s="101" t="n">
        <f aca="false">'Master mission requirement list'!G60</f>
        <v>0</v>
      </c>
      <c r="Z71" s="101" t="n">
        <f aca="false">IF(I71-Y71&gt;0,I71-Y71,0)</f>
        <v>0</v>
      </c>
      <c r="AA71" s="101" t="n">
        <f aca="false">IF(Y71-I71&gt;0,Y71-I71,0)</f>
        <v>0</v>
      </c>
      <c r="AB71" s="102"/>
      <c r="AC71" s="102"/>
      <c r="AD71" s="103" t="n">
        <f aca="false">IF(Y71&gt;0,AB71*Y71,I71*AB71)</f>
        <v>0</v>
      </c>
      <c r="AE71" s="103"/>
      <c r="AF71" s="104"/>
      <c r="AG71" s="105" t="str">
        <f aca="false">IF(SUM($I$28:$I$74)&lt;&gt;1,"",IF(I71&gt;0,$AD$75+$AD$111+$AD$205+$AD$223-AB71,""))</f>
        <v/>
      </c>
      <c r="AH71" s="105"/>
      <c r="AI71" s="106" t="n">
        <f aca="false">IF(AG71="",0,AD71-AG71)</f>
        <v>0</v>
      </c>
      <c r="AJ71" s="106"/>
      <c r="AK71" s="72"/>
      <c r="AL71" s="72"/>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row>
    <row r="72" customFormat="false" ht="15.95" hidden="false" customHeight="true" outlineLevel="0" collapsed="false">
      <c r="A72" s="81"/>
      <c r="B72" s="133"/>
      <c r="C72" s="95" t="n">
        <f aca="false">'Additional items'!$P20</f>
        <v>0</v>
      </c>
      <c r="D72" s="95"/>
      <c r="E72" s="95"/>
      <c r="F72" s="95"/>
      <c r="G72" s="95"/>
      <c r="H72" s="96" t="n">
        <f aca="false">I72</f>
        <v>0</v>
      </c>
      <c r="I72" s="61"/>
      <c r="J72" s="97" t="n">
        <f aca="false">'Latos I-8'!H61</f>
        <v>0</v>
      </c>
      <c r="K72" s="98" t="n">
        <f aca="false">IF(J72&gt;0,$AB72*J72,0)</f>
        <v>0</v>
      </c>
      <c r="L72" s="98"/>
      <c r="M72" s="99" t="n">
        <f aca="false">'Bractus M-14'!H61</f>
        <v>0</v>
      </c>
      <c r="N72" s="98" t="n">
        <f aca="false">IF(M72&gt;0,$AB72*M72,0)</f>
        <v>0</v>
      </c>
      <c r="O72" s="98"/>
      <c r="P72" s="99" t="n">
        <f aca="false">'Pelatus C-12'!H61</f>
        <v>0</v>
      </c>
      <c r="Q72" s="98" t="n">
        <f aca="false">IF(P72&gt;0,$AB72*P72,0)</f>
        <v>0</v>
      </c>
      <c r="R72" s="98"/>
      <c r="S72" s="99" t="n">
        <f aca="false">'Nyrius F-6'!H61</f>
        <v>0</v>
      </c>
      <c r="T72" s="98" t="n">
        <f aca="false">IF(S72&gt;0,$AB72*S72,0)</f>
        <v>0</v>
      </c>
      <c r="U72" s="98"/>
      <c r="V72" s="100" t="n">
        <f aca="false">'Latos M-7'!G61</f>
        <v>0</v>
      </c>
      <c r="W72" s="98" t="n">
        <f aca="false">IF(V72&gt;0,$AB72*V72,0)</f>
        <v>0</v>
      </c>
      <c r="X72" s="98"/>
      <c r="Y72" s="101" t="n">
        <f aca="false">'Master mission requirement list'!G61</f>
        <v>0</v>
      </c>
      <c r="Z72" s="101" t="n">
        <f aca="false">IF(I72-Y72&gt;0,I72-Y72,0)</f>
        <v>0</v>
      </c>
      <c r="AA72" s="101" t="n">
        <f aca="false">IF(Y72-I72&gt;0,Y72-I72,0)</f>
        <v>0</v>
      </c>
      <c r="AB72" s="102"/>
      <c r="AC72" s="102"/>
      <c r="AD72" s="103" t="n">
        <f aca="false">IF(Y72&gt;0,AB72*Y72,I72*AB72)</f>
        <v>0</v>
      </c>
      <c r="AE72" s="103"/>
      <c r="AF72" s="104"/>
      <c r="AG72" s="105" t="str">
        <f aca="false">IF(SUM($I$28:$I$74)&lt;&gt;1,"",IF(I72&gt;0,$AD$75+$AD$111+$AD$205+$AD$223-AB72,""))</f>
        <v/>
      </c>
      <c r="AH72" s="105"/>
      <c r="AI72" s="106" t="n">
        <f aca="false">IF(AG72="",0,AD72-AG72)</f>
        <v>0</v>
      </c>
      <c r="AJ72" s="106"/>
      <c r="AK72" s="72"/>
      <c r="AL72" s="72"/>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row>
    <row r="73" customFormat="false" ht="15.95" hidden="false" customHeight="true" outlineLevel="0" collapsed="false">
      <c r="A73" s="81"/>
      <c r="B73" s="133"/>
      <c r="C73" s="95" t="n">
        <f aca="false">'Additional items'!$P21</f>
        <v>0</v>
      </c>
      <c r="D73" s="95"/>
      <c r="E73" s="95"/>
      <c r="F73" s="95"/>
      <c r="G73" s="95"/>
      <c r="H73" s="96" t="n">
        <f aca="false">I73</f>
        <v>0</v>
      </c>
      <c r="I73" s="61"/>
      <c r="J73" s="97" t="n">
        <f aca="false">'Latos I-8'!H62</f>
        <v>0</v>
      </c>
      <c r="K73" s="98" t="n">
        <f aca="false">IF(J73&gt;0,$AB73*J73,0)</f>
        <v>0</v>
      </c>
      <c r="L73" s="98"/>
      <c r="M73" s="99" t="n">
        <f aca="false">'Bractus M-14'!H62</f>
        <v>0</v>
      </c>
      <c r="N73" s="98" t="n">
        <f aca="false">IF(M73&gt;0,$AB73*M73,0)</f>
        <v>0</v>
      </c>
      <c r="O73" s="98"/>
      <c r="P73" s="99" t="n">
        <f aca="false">'Pelatus C-12'!H62</f>
        <v>0</v>
      </c>
      <c r="Q73" s="98" t="n">
        <f aca="false">IF(P73&gt;0,$AB73*P73,0)</f>
        <v>0</v>
      </c>
      <c r="R73" s="98"/>
      <c r="S73" s="99" t="n">
        <f aca="false">'Nyrius F-6'!H62</f>
        <v>0</v>
      </c>
      <c r="T73" s="98" t="n">
        <f aca="false">IF(S73&gt;0,$AB73*S73,0)</f>
        <v>0</v>
      </c>
      <c r="U73" s="98"/>
      <c r="V73" s="100" t="n">
        <f aca="false">'Latos M-7'!G62</f>
        <v>0</v>
      </c>
      <c r="W73" s="98" t="n">
        <f aca="false">IF(V73&gt;0,$AB73*V73,0)</f>
        <v>0</v>
      </c>
      <c r="X73" s="98"/>
      <c r="Y73" s="101" t="n">
        <f aca="false">'Master mission requirement list'!G62</f>
        <v>0</v>
      </c>
      <c r="Z73" s="101" t="n">
        <f aca="false">IF(I73-Y73&gt;0,I73-Y73,0)</f>
        <v>0</v>
      </c>
      <c r="AA73" s="101" t="n">
        <f aca="false">IF(Y73-I73&gt;0,Y73-I73,0)</f>
        <v>0</v>
      </c>
      <c r="AB73" s="102"/>
      <c r="AC73" s="102"/>
      <c r="AD73" s="103" t="n">
        <f aca="false">IF(Y73&gt;0,AB73*Y73,I73*AB73)</f>
        <v>0</v>
      </c>
      <c r="AE73" s="103"/>
      <c r="AF73" s="104"/>
      <c r="AG73" s="105" t="str">
        <f aca="false">IF(SUM($I$28:$I$74)&lt;&gt;1,"",IF(I73&gt;0,$AD$75+$AD$111+$AD$205+$AD$223-AB73,""))</f>
        <v/>
      </c>
      <c r="AH73" s="105"/>
      <c r="AI73" s="106" t="n">
        <f aca="false">IF(AG73="",0,AD73-AG73)</f>
        <v>0</v>
      </c>
      <c r="AJ73" s="106"/>
      <c r="AK73" s="72"/>
      <c r="AL73" s="72"/>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row>
    <row r="74" customFormat="false" ht="15.95" hidden="false" customHeight="true" outlineLevel="0" collapsed="false">
      <c r="A74" s="81"/>
      <c r="B74" s="134"/>
      <c r="C74" s="107" t="n">
        <f aca="false">'Additional items'!$P22</f>
        <v>0</v>
      </c>
      <c r="D74" s="107"/>
      <c r="E74" s="107"/>
      <c r="F74" s="107"/>
      <c r="G74" s="107"/>
      <c r="H74" s="108" t="n">
        <f aca="false">I74</f>
        <v>0</v>
      </c>
      <c r="I74" s="67"/>
      <c r="J74" s="109" t="n">
        <f aca="false">'Latos I-8'!H63</f>
        <v>0</v>
      </c>
      <c r="K74" s="110" t="n">
        <f aca="false">IF(J74&gt;0,$AB74*J74,0)</f>
        <v>0</v>
      </c>
      <c r="L74" s="110"/>
      <c r="M74" s="111" t="n">
        <f aca="false">'Bractus M-14'!H63</f>
        <v>0</v>
      </c>
      <c r="N74" s="110" t="n">
        <f aca="false">IF(M74&gt;0,$AB74*M74,0)</f>
        <v>0</v>
      </c>
      <c r="O74" s="110"/>
      <c r="P74" s="111" t="n">
        <f aca="false">'Pelatus C-12'!H63</f>
        <v>0</v>
      </c>
      <c r="Q74" s="110" t="n">
        <f aca="false">IF(P74&gt;0,$AB74*P74,0)</f>
        <v>0</v>
      </c>
      <c r="R74" s="110"/>
      <c r="S74" s="111" t="n">
        <f aca="false">'Nyrius F-6'!H63</f>
        <v>0</v>
      </c>
      <c r="T74" s="110" t="n">
        <f aca="false">IF(S74&gt;0,$AB74*S74,0)</f>
        <v>0</v>
      </c>
      <c r="U74" s="110"/>
      <c r="V74" s="112" t="n">
        <f aca="false">'Latos M-7'!G63</f>
        <v>0</v>
      </c>
      <c r="W74" s="110" t="n">
        <f aca="false">IF(V74&gt;0,$AB74*V74,0)</f>
        <v>0</v>
      </c>
      <c r="X74" s="110"/>
      <c r="Y74" s="113" t="n">
        <f aca="false">'Master mission requirement list'!G63</f>
        <v>0</v>
      </c>
      <c r="Z74" s="113" t="n">
        <f aca="false">IF(I74-Y74&gt;0,I74-Y74,0)</f>
        <v>0</v>
      </c>
      <c r="AA74" s="113" t="n">
        <f aca="false">IF(Y74-I74&gt;0,Y74-I74,0)</f>
        <v>0</v>
      </c>
      <c r="AB74" s="114"/>
      <c r="AC74" s="114"/>
      <c r="AD74" s="115" t="n">
        <f aca="false">IF(Y74&gt;0,AB74*Y74,I74*AB74)</f>
        <v>0</v>
      </c>
      <c r="AE74" s="115"/>
      <c r="AF74" s="116"/>
      <c r="AG74" s="117" t="str">
        <f aca="false">IF(SUM($I$28:$I$74)&lt;&gt;1,"",IF(I74&gt;0,$AD$75+$AD$111+$AD$205+$AD$223-AB74,""))</f>
        <v/>
      </c>
      <c r="AH74" s="117"/>
      <c r="AI74" s="118" t="n">
        <f aca="false">IF(AG74="",0,AD74-AG74)</f>
        <v>0</v>
      </c>
      <c r="AJ74" s="118"/>
      <c r="AK74" s="72"/>
      <c r="AL74" s="72"/>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row>
    <row r="75" customFormat="false" ht="15.95" hidden="false" customHeight="true" outlineLevel="0" collapsed="false">
      <c r="A75" s="73"/>
      <c r="B75" s="73"/>
      <c r="C75" s="73"/>
      <c r="D75" s="73"/>
      <c r="E75" s="73"/>
      <c r="F75" s="73"/>
      <c r="G75" s="73"/>
      <c r="H75" s="73"/>
      <c r="I75" s="73"/>
      <c r="J75" s="73"/>
      <c r="K75" s="135" t="n">
        <f aca="false">SUM(K28:L74)</f>
        <v>0</v>
      </c>
      <c r="L75" s="135"/>
      <c r="M75" s="73"/>
      <c r="N75" s="135" t="n">
        <f aca="false">SUM(N28:O74)</f>
        <v>0</v>
      </c>
      <c r="O75" s="135"/>
      <c r="P75" s="73"/>
      <c r="Q75" s="135" t="n">
        <f aca="false">SUM(Q28:R74)</f>
        <v>0</v>
      </c>
      <c r="R75" s="135"/>
      <c r="S75" s="73"/>
      <c r="T75" s="135" t="n">
        <f aca="false">SUM(T28:U74)</f>
        <v>0</v>
      </c>
      <c r="U75" s="135"/>
      <c r="V75" s="73"/>
      <c r="W75" s="135" t="n">
        <f aca="false">SUM(W28:X74)</f>
        <v>0</v>
      </c>
      <c r="X75" s="135"/>
      <c r="Y75" s="73"/>
      <c r="AB75" s="74"/>
      <c r="AC75" s="72"/>
      <c r="AD75" s="128" t="n">
        <f aca="false">SUM(AD28:AE74)</f>
        <v>0</v>
      </c>
      <c r="AE75" s="128"/>
      <c r="AF75" s="73"/>
      <c r="AG75" s="72"/>
      <c r="AH75" s="72"/>
      <c r="AI75" s="72"/>
      <c r="AJ75" s="72"/>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row>
    <row r="76" customFormat="false" ht="15.95" hidden="false" customHeight="true" outlineLevel="0" collapsed="false">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2"/>
      <c r="AF76" s="73"/>
      <c r="AG76" s="72"/>
      <c r="AH76" s="72"/>
      <c r="AI76" s="72"/>
      <c r="AJ76" s="72"/>
      <c r="AK76" s="72"/>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row>
    <row r="77" customFormat="false" ht="15.95" hidden="false" customHeight="true" outlineLevel="0" collapsed="false">
      <c r="A77" s="72"/>
      <c r="B77" s="72"/>
      <c r="C77" s="72"/>
      <c r="D77" s="72"/>
      <c r="E77" s="72"/>
      <c r="F77" s="72"/>
      <c r="G77" s="72"/>
      <c r="H77" s="136" t="s">
        <v>95</v>
      </c>
      <c r="I77" s="137" t="s">
        <v>95</v>
      </c>
      <c r="J77" s="138" t="s">
        <v>47</v>
      </c>
      <c r="K77" s="77" t="s">
        <v>48</v>
      </c>
      <c r="L77" s="77"/>
      <c r="M77" s="139" t="s">
        <v>49</v>
      </c>
      <c r="N77" s="77" t="s">
        <v>48</v>
      </c>
      <c r="O77" s="77"/>
      <c r="P77" s="139" t="s">
        <v>50</v>
      </c>
      <c r="Q77" s="77" t="s">
        <v>48</v>
      </c>
      <c r="R77" s="77"/>
      <c r="S77" s="139" t="s">
        <v>51</v>
      </c>
      <c r="T77" s="77" t="s">
        <v>48</v>
      </c>
      <c r="U77" s="77"/>
      <c r="V77" s="140" t="s">
        <v>52</v>
      </c>
      <c r="W77" s="77" t="s">
        <v>48</v>
      </c>
      <c r="X77" s="77"/>
      <c r="Y77" s="137" t="s">
        <v>53</v>
      </c>
      <c r="Z77" s="137" t="s">
        <v>54</v>
      </c>
      <c r="AA77" s="137" t="s">
        <v>96</v>
      </c>
      <c r="AB77" s="137" t="s">
        <v>56</v>
      </c>
      <c r="AC77" s="137"/>
      <c r="AD77" s="141" t="s">
        <v>57</v>
      </c>
      <c r="AE77" s="141"/>
      <c r="AF77" s="73"/>
      <c r="AG77" s="72"/>
      <c r="AH77" s="72"/>
      <c r="AI77" s="72"/>
      <c r="AJ77" s="72"/>
      <c r="AK77" s="72"/>
      <c r="AL77" s="72"/>
      <c r="AM77" s="72"/>
      <c r="AN77" s="72"/>
      <c r="AO77" s="72"/>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row>
    <row r="78" customFormat="false" ht="15.95" hidden="false" customHeight="true" outlineLevel="0" collapsed="false">
      <c r="A78" s="72"/>
      <c r="B78" s="72"/>
      <c r="C78" s="72"/>
      <c r="D78" s="72"/>
      <c r="E78" s="72"/>
      <c r="F78" s="72"/>
      <c r="G78" s="72"/>
      <c r="H78" s="136"/>
      <c r="I78" s="137"/>
      <c r="J78" s="138"/>
      <c r="K78" s="77"/>
      <c r="L78" s="77"/>
      <c r="M78" s="139"/>
      <c r="N78" s="77"/>
      <c r="O78" s="77"/>
      <c r="P78" s="139"/>
      <c r="Q78" s="77"/>
      <c r="R78" s="77"/>
      <c r="S78" s="139"/>
      <c r="T78" s="77"/>
      <c r="U78" s="77"/>
      <c r="V78" s="140"/>
      <c r="W78" s="77"/>
      <c r="X78" s="77"/>
      <c r="Y78" s="137"/>
      <c r="Z78" s="137"/>
      <c r="AA78" s="137"/>
      <c r="AB78" s="137"/>
      <c r="AC78" s="137"/>
      <c r="AD78" s="141"/>
      <c r="AE78" s="141"/>
      <c r="AF78" s="73"/>
      <c r="AG78" s="72"/>
      <c r="AH78" s="72"/>
      <c r="AI78" s="72"/>
      <c r="AJ78" s="72"/>
      <c r="AK78" s="72"/>
      <c r="AL78" s="72"/>
      <c r="AM78" s="72"/>
      <c r="AN78" s="72"/>
      <c r="AO78" s="72"/>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row>
    <row r="79" customFormat="false" ht="15.95" hidden="false" customHeight="true" outlineLevel="0" collapsed="false">
      <c r="A79" s="72"/>
      <c r="B79" s="72"/>
      <c r="C79" s="72"/>
      <c r="D79" s="72"/>
      <c r="E79" s="72"/>
      <c r="F79" s="72"/>
      <c r="G79" s="72"/>
      <c r="H79" s="136"/>
      <c r="I79" s="137"/>
      <c r="J79" s="138"/>
      <c r="K79" s="77"/>
      <c r="L79" s="77"/>
      <c r="M79" s="139"/>
      <c r="N79" s="77"/>
      <c r="O79" s="77"/>
      <c r="P79" s="139"/>
      <c r="Q79" s="77"/>
      <c r="R79" s="77"/>
      <c r="S79" s="139"/>
      <c r="T79" s="77"/>
      <c r="U79" s="77"/>
      <c r="V79" s="140"/>
      <c r="W79" s="77"/>
      <c r="X79" s="77"/>
      <c r="Y79" s="137"/>
      <c r="Z79" s="137"/>
      <c r="AA79" s="137"/>
      <c r="AB79" s="137"/>
      <c r="AC79" s="137"/>
      <c r="AD79" s="141"/>
      <c r="AE79" s="141"/>
      <c r="AF79" s="73"/>
      <c r="AG79" s="72"/>
      <c r="AH79" s="72"/>
      <c r="AI79" s="72"/>
      <c r="AJ79" s="72"/>
      <c r="AK79" s="72"/>
      <c r="AL79" s="72"/>
      <c r="AM79" s="72"/>
      <c r="AN79" s="72"/>
      <c r="AO79" s="72"/>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row>
    <row r="80" customFormat="false" ht="15.95" hidden="false" customHeight="true" outlineLevel="0" collapsed="false">
      <c r="A80" s="72"/>
      <c r="B80" s="72"/>
      <c r="C80" s="72"/>
      <c r="D80" s="72"/>
      <c r="E80" s="72"/>
      <c r="F80" s="72"/>
      <c r="G80" s="72"/>
      <c r="H80" s="136"/>
      <c r="I80" s="137"/>
      <c r="J80" s="138"/>
      <c r="K80" s="77"/>
      <c r="L80" s="77"/>
      <c r="M80" s="139"/>
      <c r="N80" s="77"/>
      <c r="O80" s="77"/>
      <c r="P80" s="139"/>
      <c r="Q80" s="77"/>
      <c r="R80" s="77"/>
      <c r="S80" s="139"/>
      <c r="T80" s="77"/>
      <c r="U80" s="77"/>
      <c r="V80" s="140"/>
      <c r="W80" s="77"/>
      <c r="X80" s="77"/>
      <c r="Y80" s="137"/>
      <c r="Z80" s="137"/>
      <c r="AA80" s="137"/>
      <c r="AB80" s="137"/>
      <c r="AC80" s="137"/>
      <c r="AD80" s="141"/>
      <c r="AE80" s="141"/>
      <c r="AF80" s="73"/>
      <c r="AG80" s="72"/>
      <c r="AH80" s="72"/>
      <c r="AI80" s="72"/>
      <c r="AJ80" s="72"/>
      <c r="AK80" s="72"/>
      <c r="AL80" s="72"/>
      <c r="AM80" s="72"/>
      <c r="AN80" s="72"/>
      <c r="AO80" s="72"/>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row>
    <row r="81" customFormat="false" ht="15.95" hidden="false" customHeight="true" outlineLevel="0" collapsed="false">
      <c r="A81" s="72"/>
      <c r="B81" s="72"/>
      <c r="C81" s="72"/>
      <c r="D81" s="72"/>
      <c r="E81" s="72"/>
      <c r="F81" s="72"/>
      <c r="G81" s="72"/>
      <c r="H81" s="136"/>
      <c r="I81" s="137"/>
      <c r="J81" s="138"/>
      <c r="K81" s="77"/>
      <c r="L81" s="77"/>
      <c r="M81" s="139"/>
      <c r="N81" s="77"/>
      <c r="O81" s="77"/>
      <c r="P81" s="139"/>
      <c r="Q81" s="77"/>
      <c r="R81" s="77"/>
      <c r="S81" s="139"/>
      <c r="T81" s="77"/>
      <c r="U81" s="77"/>
      <c r="V81" s="140"/>
      <c r="W81" s="77"/>
      <c r="X81" s="77"/>
      <c r="Y81" s="137"/>
      <c r="Z81" s="137"/>
      <c r="AA81" s="137"/>
      <c r="AB81" s="137"/>
      <c r="AC81" s="137"/>
      <c r="AD81" s="141"/>
      <c r="AE81" s="141"/>
      <c r="AF81" s="73"/>
      <c r="AG81" s="72"/>
      <c r="AH81" s="72"/>
      <c r="AI81" s="72"/>
      <c r="AJ81" s="72"/>
      <c r="AK81" s="72"/>
      <c r="AL81" s="72"/>
      <c r="AM81" s="72"/>
      <c r="AN81" s="72"/>
      <c r="AO81" s="72"/>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row>
    <row r="82" customFormat="false" ht="15.95" hidden="false" customHeight="true" outlineLevel="0" collapsed="false">
      <c r="A82" s="142" t="s">
        <v>97</v>
      </c>
      <c r="B82" s="143" t="s">
        <v>98</v>
      </c>
      <c r="C82" s="143"/>
      <c r="D82" s="143"/>
      <c r="E82" s="143"/>
      <c r="F82" s="143"/>
      <c r="G82" s="143"/>
      <c r="H82" s="144" t="n">
        <f aca="false">I82</f>
        <v>0</v>
      </c>
      <c r="I82" s="145"/>
      <c r="J82" s="146" t="n">
        <f aca="false">'Latos I-8'!H64</f>
        <v>0</v>
      </c>
      <c r="K82" s="86" t="n">
        <f aca="false">IF(J82&gt;0,$AB82*J82,0)</f>
        <v>0</v>
      </c>
      <c r="L82" s="86"/>
      <c r="M82" s="147" t="n">
        <f aca="false">'Bractus M-14'!H64</f>
        <v>0</v>
      </c>
      <c r="N82" s="86" t="n">
        <f aca="false">IF(M82&gt;0,$AB82*M82,0)</f>
        <v>0</v>
      </c>
      <c r="O82" s="86"/>
      <c r="P82" s="147" t="n">
        <f aca="false">'Pelatus C-12'!H64</f>
        <v>0</v>
      </c>
      <c r="Q82" s="86" t="n">
        <f aca="false">IF(P82&gt;0,$AB82*P82,0)</f>
        <v>0</v>
      </c>
      <c r="R82" s="86"/>
      <c r="S82" s="147" t="n">
        <f aca="false">'Nyrius F-6'!H64</f>
        <v>0</v>
      </c>
      <c r="T82" s="86" t="n">
        <f aca="false">IF(S82&gt;0,$AB82*S82,0)</f>
        <v>0</v>
      </c>
      <c r="U82" s="86"/>
      <c r="V82" s="148" t="n">
        <f aca="false">'Latos M-7'!G64</f>
        <v>0</v>
      </c>
      <c r="W82" s="86" t="n">
        <f aca="false">IF(V82&gt;0,$AB82*V82,0)</f>
        <v>0</v>
      </c>
      <c r="X82" s="86"/>
      <c r="Y82" s="149" t="n">
        <f aca="false">'Master mission requirement list'!G64</f>
        <v>0</v>
      </c>
      <c r="Z82" s="150" t="n">
        <f aca="false">IF(I82-Y82&gt;0,I82-Y82,0)</f>
        <v>0</v>
      </c>
      <c r="AA82" s="150" t="n">
        <f aca="false">IF(Y82-H82&gt;0,Y82-H82,0)</f>
        <v>0</v>
      </c>
      <c r="AB82" s="90" t="n">
        <v>5000</v>
      </c>
      <c r="AC82" s="90"/>
      <c r="AD82" s="151" t="n">
        <f aca="false">AB82*Y82</f>
        <v>0</v>
      </c>
      <c r="AE82" s="151"/>
      <c r="AF82" s="74"/>
      <c r="AG82" s="74"/>
      <c r="AH82" s="74"/>
      <c r="AI82" s="74"/>
      <c r="AJ82" s="74"/>
      <c r="AK82" s="74"/>
      <c r="AL82" s="74"/>
      <c r="AM82" s="74"/>
      <c r="AN82" s="74"/>
      <c r="AO82" s="74"/>
    </row>
    <row r="83" customFormat="false" ht="15.95" hidden="false" customHeight="true" outlineLevel="0" collapsed="false">
      <c r="A83" s="142"/>
      <c r="B83" s="152" t="s">
        <v>99</v>
      </c>
      <c r="C83" s="152"/>
      <c r="D83" s="152"/>
      <c r="E83" s="152"/>
      <c r="F83" s="152"/>
      <c r="G83" s="152"/>
      <c r="H83" s="153" t="n">
        <f aca="false">I83</f>
        <v>0</v>
      </c>
      <c r="I83" s="154"/>
      <c r="J83" s="155" t="n">
        <f aca="false">'Latos I-8'!H65</f>
        <v>0</v>
      </c>
      <c r="K83" s="98" t="n">
        <f aca="false">IF(J83&gt;0,$AB83*J83,0)</f>
        <v>0</v>
      </c>
      <c r="L83" s="98"/>
      <c r="M83" s="156" t="n">
        <f aca="false">'Bractus M-14'!H65</f>
        <v>0</v>
      </c>
      <c r="N83" s="98" t="n">
        <f aca="false">IF(M83&gt;0,$AB83*M83,0)</f>
        <v>0</v>
      </c>
      <c r="O83" s="98"/>
      <c r="P83" s="156" t="n">
        <f aca="false">'Pelatus C-12'!H65</f>
        <v>0</v>
      </c>
      <c r="Q83" s="98" t="n">
        <f aca="false">IF(P83&gt;0,$AB83*P83,0)</f>
        <v>0</v>
      </c>
      <c r="R83" s="98"/>
      <c r="S83" s="156" t="n">
        <f aca="false">'Nyrius F-6'!H65</f>
        <v>0</v>
      </c>
      <c r="T83" s="98" t="n">
        <f aca="false">IF(S83&gt;0,$AB83*S83,0)</f>
        <v>0</v>
      </c>
      <c r="U83" s="98"/>
      <c r="V83" s="157" t="n">
        <f aca="false">'Latos M-7'!G65</f>
        <v>0</v>
      </c>
      <c r="W83" s="98" t="n">
        <f aca="false">IF(V83&gt;0,$AB83*V83,0)</f>
        <v>0</v>
      </c>
      <c r="X83" s="98"/>
      <c r="Y83" s="158" t="n">
        <f aca="false">'Master mission requirement list'!G65</f>
        <v>0</v>
      </c>
      <c r="Z83" s="159" t="n">
        <f aca="false">IF(I83-Y83&gt;0,I83-Y83,0)</f>
        <v>0</v>
      </c>
      <c r="AA83" s="159" t="n">
        <f aca="false">IF(Y83-H83&gt;0,Y83-H83,0)</f>
        <v>0</v>
      </c>
      <c r="AB83" s="102" t="n">
        <v>5400</v>
      </c>
      <c r="AC83" s="102"/>
      <c r="AD83" s="160" t="n">
        <f aca="false">AB83*Y83</f>
        <v>0</v>
      </c>
      <c r="AE83" s="160"/>
      <c r="AF83" s="74"/>
      <c r="AG83" s="74"/>
      <c r="AH83" s="74"/>
      <c r="AI83" s="74"/>
      <c r="AJ83" s="74"/>
      <c r="AK83" s="74"/>
      <c r="AL83" s="74"/>
      <c r="AM83" s="74"/>
      <c r="AN83" s="74"/>
      <c r="AO83" s="74"/>
    </row>
    <row r="84" customFormat="false" ht="15.95" hidden="false" customHeight="true" outlineLevel="0" collapsed="false">
      <c r="A84" s="142"/>
      <c r="B84" s="152" t="s">
        <v>100</v>
      </c>
      <c r="C84" s="152"/>
      <c r="D84" s="152"/>
      <c r="E84" s="152"/>
      <c r="F84" s="152"/>
      <c r="G84" s="152"/>
      <c r="H84" s="153" t="n">
        <f aca="false">I84</f>
        <v>0</v>
      </c>
      <c r="I84" s="154"/>
      <c r="J84" s="155" t="n">
        <f aca="false">'Latos I-8'!H66</f>
        <v>0</v>
      </c>
      <c r="K84" s="98" t="n">
        <f aca="false">IF(J84&gt;0,$AB84*J84,0)</f>
        <v>0</v>
      </c>
      <c r="L84" s="98"/>
      <c r="M84" s="156" t="n">
        <f aca="false">'Bractus M-14'!H66</f>
        <v>0</v>
      </c>
      <c r="N84" s="98" t="n">
        <f aca="false">IF(M84&gt;0,$AB84*M84,0)</f>
        <v>0</v>
      </c>
      <c r="O84" s="98"/>
      <c r="P84" s="156" t="n">
        <f aca="false">'Pelatus C-12'!H66</f>
        <v>0</v>
      </c>
      <c r="Q84" s="98" t="n">
        <f aca="false">IF(P84&gt;0,$AB84*P84,0)</f>
        <v>0</v>
      </c>
      <c r="R84" s="98"/>
      <c r="S84" s="156" t="n">
        <f aca="false">'Nyrius F-6'!H66</f>
        <v>0</v>
      </c>
      <c r="T84" s="98" t="n">
        <f aca="false">IF(S84&gt;0,$AB84*S84,0)</f>
        <v>0</v>
      </c>
      <c r="U84" s="98"/>
      <c r="V84" s="157" t="n">
        <f aca="false">'Latos M-7'!G66</f>
        <v>0</v>
      </c>
      <c r="W84" s="98" t="n">
        <f aca="false">IF(V84&gt;0,$AB84*V84,0)</f>
        <v>0</v>
      </c>
      <c r="X84" s="98"/>
      <c r="Y84" s="158" t="n">
        <f aca="false">'Master mission requirement list'!G66</f>
        <v>0</v>
      </c>
      <c r="Z84" s="159" t="n">
        <f aca="false">IF(I84-Y84&gt;0,I84-Y84,0)</f>
        <v>0</v>
      </c>
      <c r="AA84" s="159" t="n">
        <f aca="false">IF(Y84-H84&gt;0,Y84-H84,0)</f>
        <v>0</v>
      </c>
      <c r="AB84" s="102" t="n">
        <v>5000</v>
      </c>
      <c r="AC84" s="102"/>
      <c r="AD84" s="160" t="n">
        <f aca="false">AB84*Y84</f>
        <v>0</v>
      </c>
      <c r="AE84" s="160"/>
      <c r="AF84" s="74"/>
      <c r="AG84" s="74"/>
      <c r="AH84" s="74"/>
      <c r="AI84" s="74"/>
      <c r="AJ84" s="74"/>
      <c r="AK84" s="74"/>
      <c r="AL84" s="74"/>
      <c r="AM84" s="74"/>
      <c r="AN84" s="74"/>
      <c r="AO84" s="74"/>
    </row>
    <row r="85" customFormat="false" ht="15.95" hidden="false" customHeight="true" outlineLevel="0" collapsed="false">
      <c r="A85" s="142"/>
      <c r="B85" s="152" t="s">
        <v>101</v>
      </c>
      <c r="C85" s="152"/>
      <c r="D85" s="152"/>
      <c r="E85" s="152"/>
      <c r="F85" s="152"/>
      <c r="G85" s="152"/>
      <c r="H85" s="153" t="n">
        <f aca="false">I85</f>
        <v>0</v>
      </c>
      <c r="I85" s="154"/>
      <c r="J85" s="155" t="n">
        <f aca="false">'Latos I-8'!H67</f>
        <v>0</v>
      </c>
      <c r="K85" s="98" t="n">
        <f aca="false">IF(J85&gt;0,$AB85*J85,0)</f>
        <v>0</v>
      </c>
      <c r="L85" s="98"/>
      <c r="M85" s="156" t="n">
        <f aca="false">'Bractus M-14'!H67</f>
        <v>0</v>
      </c>
      <c r="N85" s="98" t="n">
        <f aca="false">IF(M85&gt;0,$AB85*M85,0)</f>
        <v>0</v>
      </c>
      <c r="O85" s="98"/>
      <c r="P85" s="156" t="n">
        <f aca="false">'Pelatus C-12'!H67</f>
        <v>0</v>
      </c>
      <c r="Q85" s="98" t="n">
        <f aca="false">IF(P85&gt;0,$AB85*P85,0)</f>
        <v>0</v>
      </c>
      <c r="R85" s="98"/>
      <c r="S85" s="156" t="n">
        <f aca="false">'Nyrius F-6'!H67</f>
        <v>0</v>
      </c>
      <c r="T85" s="98" t="n">
        <f aca="false">IF(S85&gt;0,$AB85*S85,0)</f>
        <v>0</v>
      </c>
      <c r="U85" s="98"/>
      <c r="V85" s="157" t="n">
        <f aca="false">'Latos M-7'!G67</f>
        <v>0</v>
      </c>
      <c r="W85" s="98" t="n">
        <f aca="false">IF(V85&gt;0,$AB85*V85,0)</f>
        <v>0</v>
      </c>
      <c r="X85" s="98"/>
      <c r="Y85" s="158" t="n">
        <f aca="false">'Master mission requirement list'!G67</f>
        <v>0</v>
      </c>
      <c r="Z85" s="159" t="n">
        <f aca="false">IF(I85-Y85&gt;0,I85-Y85,0)</f>
        <v>0</v>
      </c>
      <c r="AA85" s="159" t="n">
        <f aca="false">IF(Y85-H85&gt;0,Y85-H85,0)</f>
        <v>0</v>
      </c>
      <c r="AB85" s="102" t="n">
        <v>7000</v>
      </c>
      <c r="AC85" s="102"/>
      <c r="AD85" s="160" t="n">
        <f aca="false">AB85*Y85</f>
        <v>0</v>
      </c>
      <c r="AE85" s="160"/>
      <c r="AF85" s="74"/>
      <c r="AG85" s="74"/>
      <c r="AH85" s="74"/>
      <c r="AI85" s="74"/>
      <c r="AJ85" s="74"/>
      <c r="AK85" s="74"/>
      <c r="AL85" s="74"/>
      <c r="AM85" s="74"/>
      <c r="AN85" s="74"/>
      <c r="AO85" s="74"/>
    </row>
    <row r="86" customFormat="false" ht="15.95" hidden="false" customHeight="true" outlineLevel="0" collapsed="false">
      <c r="A86" s="142"/>
      <c r="B86" s="152" t="s">
        <v>102</v>
      </c>
      <c r="C86" s="152"/>
      <c r="D86" s="152"/>
      <c r="E86" s="152"/>
      <c r="F86" s="152"/>
      <c r="G86" s="152"/>
      <c r="H86" s="153" t="n">
        <f aca="false">I86</f>
        <v>0</v>
      </c>
      <c r="I86" s="154"/>
      <c r="J86" s="155" t="n">
        <f aca="false">'Latos I-8'!H68</f>
        <v>0</v>
      </c>
      <c r="K86" s="98" t="n">
        <f aca="false">IF(J86&gt;0,$AB86*J86,0)</f>
        <v>0</v>
      </c>
      <c r="L86" s="98"/>
      <c r="M86" s="156" t="n">
        <f aca="false">'Bractus M-14'!H68</f>
        <v>0</v>
      </c>
      <c r="N86" s="98" t="n">
        <f aca="false">IF(M86&gt;0,$AB86*M86,0)</f>
        <v>0</v>
      </c>
      <c r="O86" s="98"/>
      <c r="P86" s="156" t="n">
        <f aca="false">'Pelatus C-12'!H68</f>
        <v>0</v>
      </c>
      <c r="Q86" s="98" t="n">
        <f aca="false">IF(P86&gt;0,$AB86*P86,0)</f>
        <v>0</v>
      </c>
      <c r="R86" s="98"/>
      <c r="S86" s="156" t="n">
        <f aca="false">'Nyrius F-6'!H68</f>
        <v>0</v>
      </c>
      <c r="T86" s="98" t="n">
        <f aca="false">IF(S86&gt;0,$AB86*S86,0)</f>
        <v>0</v>
      </c>
      <c r="U86" s="98"/>
      <c r="V86" s="157" t="n">
        <f aca="false">'Latos M-7'!G68</f>
        <v>0</v>
      </c>
      <c r="W86" s="98" t="n">
        <f aca="false">IF(V86&gt;0,$AB86*V86,0)</f>
        <v>0</v>
      </c>
      <c r="X86" s="98"/>
      <c r="Y86" s="158" t="n">
        <f aca="false">'Master mission requirement list'!G68</f>
        <v>0</v>
      </c>
      <c r="Z86" s="159" t="n">
        <f aca="false">IF(I86-Y86&gt;0,I86-Y86,0)</f>
        <v>0</v>
      </c>
      <c r="AA86" s="159" t="n">
        <f aca="false">IF(Y86-H86&gt;0,Y86-H86,0)</f>
        <v>0</v>
      </c>
      <c r="AB86" s="102" t="n">
        <v>50000000</v>
      </c>
      <c r="AC86" s="102"/>
      <c r="AD86" s="160" t="n">
        <f aca="false">AB86*Y86</f>
        <v>0</v>
      </c>
      <c r="AE86" s="160"/>
      <c r="AF86" s="74"/>
      <c r="AG86" s="74"/>
      <c r="AH86" s="74"/>
      <c r="AI86" s="74"/>
      <c r="AJ86" s="74"/>
      <c r="AK86" s="74"/>
      <c r="AL86" s="74"/>
      <c r="AM86" s="74"/>
      <c r="AN86" s="74"/>
      <c r="AO86" s="74"/>
    </row>
    <row r="87" customFormat="false" ht="15.95" hidden="false" customHeight="true" outlineLevel="0" collapsed="false">
      <c r="A87" s="142"/>
      <c r="B87" s="152" t="s">
        <v>103</v>
      </c>
      <c r="C87" s="152"/>
      <c r="D87" s="152"/>
      <c r="E87" s="152"/>
      <c r="F87" s="152"/>
      <c r="G87" s="152"/>
      <c r="H87" s="153" t="n">
        <f aca="false">I87</f>
        <v>0</v>
      </c>
      <c r="I87" s="154"/>
      <c r="J87" s="155" t="n">
        <f aca="false">'Latos I-8'!H69</f>
        <v>0</v>
      </c>
      <c r="K87" s="98" t="n">
        <f aca="false">IF(J87&gt;0,$AB87*J87,0)</f>
        <v>0</v>
      </c>
      <c r="L87" s="98"/>
      <c r="M87" s="156" t="n">
        <f aca="false">'Bractus M-14'!H69</f>
        <v>0</v>
      </c>
      <c r="N87" s="98" t="n">
        <f aca="false">IF(M87&gt;0,$AB87*M87,0)</f>
        <v>0</v>
      </c>
      <c r="O87" s="98"/>
      <c r="P87" s="156" t="n">
        <f aca="false">'Pelatus C-12'!H69</f>
        <v>0</v>
      </c>
      <c r="Q87" s="98" t="n">
        <f aca="false">IF(P87&gt;0,$AB87*P87,0)</f>
        <v>0</v>
      </c>
      <c r="R87" s="98"/>
      <c r="S87" s="156" t="n">
        <f aca="false">'Nyrius F-6'!H69</f>
        <v>0</v>
      </c>
      <c r="T87" s="98" t="n">
        <f aca="false">IF(S87&gt;0,$AB87*S87,0)</f>
        <v>0</v>
      </c>
      <c r="U87" s="98"/>
      <c r="V87" s="157" t="n">
        <f aca="false">'Latos M-7'!G69</f>
        <v>0</v>
      </c>
      <c r="W87" s="98" t="n">
        <f aca="false">IF(V87&gt;0,$AB87*V87,0)</f>
        <v>0</v>
      </c>
      <c r="X87" s="98"/>
      <c r="Y87" s="158" t="n">
        <f aca="false">'Master mission requirement list'!G69</f>
        <v>0</v>
      </c>
      <c r="Z87" s="159" t="n">
        <f aca="false">IF(I87-Y87&gt;0,I87-Y87,0)</f>
        <v>0</v>
      </c>
      <c r="AA87" s="159" t="n">
        <f aca="false">IF(Y87-H87&gt;0,Y87-H87,0)</f>
        <v>0</v>
      </c>
      <c r="AB87" s="102" t="n">
        <v>5000</v>
      </c>
      <c r="AC87" s="102"/>
      <c r="AD87" s="160" t="n">
        <f aca="false">AB87*Y87</f>
        <v>0</v>
      </c>
      <c r="AE87" s="160"/>
      <c r="AF87" s="74"/>
      <c r="AG87" s="74"/>
      <c r="AH87" s="74"/>
      <c r="AI87" s="74"/>
      <c r="AJ87" s="74"/>
      <c r="AK87" s="74"/>
      <c r="AL87" s="74"/>
      <c r="AM87" s="74"/>
      <c r="AN87" s="74"/>
      <c r="AO87" s="74"/>
    </row>
    <row r="88" customFormat="false" ht="15.95" hidden="false" customHeight="true" outlineLevel="0" collapsed="false">
      <c r="A88" s="142"/>
      <c r="B88" s="152" t="s">
        <v>104</v>
      </c>
      <c r="C88" s="152"/>
      <c r="D88" s="152"/>
      <c r="E88" s="152"/>
      <c r="F88" s="152"/>
      <c r="G88" s="152"/>
      <c r="H88" s="153" t="n">
        <f aca="false">I88</f>
        <v>0</v>
      </c>
      <c r="I88" s="154"/>
      <c r="J88" s="155" t="n">
        <f aca="false">'Latos I-8'!H70</f>
        <v>0</v>
      </c>
      <c r="K88" s="98" t="n">
        <f aca="false">IF(J88&gt;0,$AB88*J88,0)</f>
        <v>0</v>
      </c>
      <c r="L88" s="98"/>
      <c r="M88" s="156" t="n">
        <f aca="false">'Bractus M-14'!H70</f>
        <v>0</v>
      </c>
      <c r="N88" s="98" t="n">
        <f aca="false">IF(M88&gt;0,$AB88*M88,0)</f>
        <v>0</v>
      </c>
      <c r="O88" s="98"/>
      <c r="P88" s="156" t="n">
        <f aca="false">'Pelatus C-12'!H70</f>
        <v>0</v>
      </c>
      <c r="Q88" s="98" t="n">
        <f aca="false">IF(P88&gt;0,$AB88*P88,0)</f>
        <v>0</v>
      </c>
      <c r="R88" s="98"/>
      <c r="S88" s="156" t="n">
        <f aca="false">'Nyrius F-6'!H70</f>
        <v>0</v>
      </c>
      <c r="T88" s="98" t="n">
        <f aca="false">IF(S88&gt;0,$AB88*S88,0)</f>
        <v>0</v>
      </c>
      <c r="U88" s="98"/>
      <c r="V88" s="157" t="n">
        <f aca="false">'Latos M-7'!G70</f>
        <v>0</v>
      </c>
      <c r="W88" s="98" t="n">
        <f aca="false">IF(V88&gt;0,$AB88*V88,0)</f>
        <v>0</v>
      </c>
      <c r="X88" s="98"/>
      <c r="Y88" s="158" t="n">
        <f aca="false">'Master mission requirement list'!G70</f>
        <v>0</v>
      </c>
      <c r="Z88" s="159" t="n">
        <f aca="false">IF(I88-Y88&gt;0,I88-Y88,0)</f>
        <v>0</v>
      </c>
      <c r="AA88" s="159" t="n">
        <f aca="false">IF(Y88-H88&gt;0,Y88-H88,0)</f>
        <v>0</v>
      </c>
      <c r="AB88" s="102" t="n">
        <v>4000000</v>
      </c>
      <c r="AC88" s="102"/>
      <c r="AD88" s="160" t="n">
        <f aca="false">AB88*Y88</f>
        <v>0</v>
      </c>
      <c r="AE88" s="160"/>
      <c r="AF88" s="74"/>
      <c r="AG88" s="74"/>
      <c r="AH88" s="74"/>
      <c r="AI88" s="74"/>
      <c r="AJ88" s="74"/>
      <c r="AK88" s="74"/>
      <c r="AL88" s="74"/>
      <c r="AM88" s="74"/>
      <c r="AN88" s="74"/>
      <c r="AO88" s="74"/>
    </row>
    <row r="89" customFormat="false" ht="15.95" hidden="false" customHeight="true" outlineLevel="0" collapsed="false">
      <c r="A89" s="142"/>
      <c r="B89" s="152" t="s">
        <v>105</v>
      </c>
      <c r="C89" s="152"/>
      <c r="D89" s="152"/>
      <c r="E89" s="152"/>
      <c r="F89" s="152"/>
      <c r="G89" s="152"/>
      <c r="H89" s="153" t="n">
        <f aca="false">I89</f>
        <v>0</v>
      </c>
      <c r="I89" s="154"/>
      <c r="J89" s="155" t="n">
        <f aca="false">'Latos I-8'!H71</f>
        <v>0</v>
      </c>
      <c r="K89" s="98" t="n">
        <f aca="false">IF(J89&gt;0,$AB89*J89,0)</f>
        <v>0</v>
      </c>
      <c r="L89" s="98"/>
      <c r="M89" s="156" t="n">
        <f aca="false">'Bractus M-14'!H71</f>
        <v>0</v>
      </c>
      <c r="N89" s="98" t="n">
        <f aca="false">IF(M89&gt;0,$AB89*M89,0)</f>
        <v>0</v>
      </c>
      <c r="O89" s="98"/>
      <c r="P89" s="156" t="n">
        <f aca="false">'Pelatus C-12'!H71</f>
        <v>0</v>
      </c>
      <c r="Q89" s="98" t="n">
        <f aca="false">IF(P89&gt;0,$AB89*P89,0)</f>
        <v>0</v>
      </c>
      <c r="R89" s="98"/>
      <c r="S89" s="156" t="n">
        <f aca="false">'Nyrius F-6'!H71</f>
        <v>0</v>
      </c>
      <c r="T89" s="98" t="n">
        <f aca="false">IF(S89&gt;0,$AB89*S89,0)</f>
        <v>0</v>
      </c>
      <c r="U89" s="98"/>
      <c r="V89" s="157" t="n">
        <f aca="false">'Latos M-7'!G71</f>
        <v>0</v>
      </c>
      <c r="W89" s="98" t="n">
        <f aca="false">IF(V89&gt;0,$AB89*V89,0)</f>
        <v>0</v>
      </c>
      <c r="X89" s="98"/>
      <c r="Y89" s="158" t="n">
        <f aca="false">'Master mission requirement list'!G71</f>
        <v>0</v>
      </c>
      <c r="Z89" s="159" t="n">
        <f aca="false">IF(I89-Y89&gt;0,I89-Y89,0)</f>
        <v>0</v>
      </c>
      <c r="AA89" s="159" t="n">
        <f aca="false">IF(Y89-H89&gt;0,Y89-H89,0)</f>
        <v>0</v>
      </c>
      <c r="AB89" s="102" t="n">
        <v>50000000</v>
      </c>
      <c r="AC89" s="102"/>
      <c r="AD89" s="160" t="n">
        <f aca="false">AB89*Y89</f>
        <v>0</v>
      </c>
      <c r="AE89" s="160"/>
      <c r="AF89" s="74"/>
      <c r="AG89" s="74"/>
      <c r="AH89" s="74"/>
      <c r="AI89" s="74"/>
      <c r="AJ89" s="74"/>
      <c r="AK89" s="74"/>
      <c r="AL89" s="74"/>
      <c r="AM89" s="74"/>
      <c r="AN89" s="74"/>
      <c r="AO89" s="74"/>
    </row>
    <row r="90" customFormat="false" ht="15.95" hidden="false" customHeight="true" outlineLevel="0" collapsed="false">
      <c r="A90" s="142"/>
      <c r="B90" s="152" t="s">
        <v>106</v>
      </c>
      <c r="C90" s="152"/>
      <c r="D90" s="152"/>
      <c r="E90" s="152"/>
      <c r="F90" s="152"/>
      <c r="G90" s="152"/>
      <c r="H90" s="153" t="n">
        <f aca="false">I90</f>
        <v>0</v>
      </c>
      <c r="I90" s="154"/>
      <c r="J90" s="155" t="n">
        <f aca="false">'Latos I-8'!H72</f>
        <v>0</v>
      </c>
      <c r="K90" s="98" t="n">
        <f aca="false">IF(J90&gt;0,$AB90*J90,0)</f>
        <v>0</v>
      </c>
      <c r="L90" s="98"/>
      <c r="M90" s="156" t="n">
        <f aca="false">'Bractus M-14'!H72</f>
        <v>0</v>
      </c>
      <c r="N90" s="98" t="n">
        <f aca="false">IF(M90&gt;0,$AB90*M90,0)</f>
        <v>0</v>
      </c>
      <c r="O90" s="98"/>
      <c r="P90" s="156" t="n">
        <f aca="false">'Pelatus C-12'!H72</f>
        <v>0</v>
      </c>
      <c r="Q90" s="98" t="n">
        <f aca="false">IF(P90&gt;0,$AB90*P90,0)</f>
        <v>0</v>
      </c>
      <c r="R90" s="98"/>
      <c r="S90" s="156" t="n">
        <f aca="false">'Nyrius F-6'!H72</f>
        <v>0</v>
      </c>
      <c r="T90" s="98" t="n">
        <f aca="false">IF(S90&gt;0,$AB90*S90,0)</f>
        <v>0</v>
      </c>
      <c r="U90" s="98"/>
      <c r="V90" s="157" t="n">
        <f aca="false">'Latos M-7'!G72</f>
        <v>0</v>
      </c>
      <c r="W90" s="98" t="n">
        <f aca="false">IF(V90&gt;0,$AB90*V90,0)</f>
        <v>0</v>
      </c>
      <c r="X90" s="98"/>
      <c r="Y90" s="158" t="n">
        <f aca="false">'Master mission requirement list'!G72</f>
        <v>0</v>
      </c>
      <c r="Z90" s="159" t="n">
        <f aca="false">IF(I90-Y90&gt;0,I90-Y90,0)</f>
        <v>0</v>
      </c>
      <c r="AA90" s="159" t="n">
        <f aca="false">IF(Y90-H90&gt;0,Y90-H90,0)</f>
        <v>0</v>
      </c>
      <c r="AB90" s="102" t="n">
        <v>5000</v>
      </c>
      <c r="AC90" s="102"/>
      <c r="AD90" s="160" t="n">
        <f aca="false">AB90*Y90</f>
        <v>0</v>
      </c>
      <c r="AE90" s="160"/>
      <c r="AF90" s="74"/>
      <c r="AG90" s="74"/>
      <c r="AH90" s="74"/>
      <c r="AI90" s="74"/>
      <c r="AJ90" s="74"/>
      <c r="AK90" s="74"/>
      <c r="AL90" s="74"/>
      <c r="AM90" s="74"/>
      <c r="AN90" s="74"/>
      <c r="AO90" s="74"/>
    </row>
    <row r="91" customFormat="false" ht="15.95" hidden="false" customHeight="true" outlineLevel="0" collapsed="false">
      <c r="A91" s="142"/>
      <c r="B91" s="152" t="s">
        <v>107</v>
      </c>
      <c r="C91" s="152"/>
      <c r="D91" s="152"/>
      <c r="E91" s="152"/>
      <c r="F91" s="152"/>
      <c r="G91" s="152"/>
      <c r="H91" s="153" t="n">
        <f aca="false">I91</f>
        <v>0</v>
      </c>
      <c r="I91" s="154"/>
      <c r="J91" s="155" t="n">
        <f aca="false">'Latos I-8'!H73</f>
        <v>0</v>
      </c>
      <c r="K91" s="98" t="n">
        <f aca="false">IF(J91&gt;0,$AB91*J91,0)</f>
        <v>0</v>
      </c>
      <c r="L91" s="98"/>
      <c r="M91" s="156" t="n">
        <f aca="false">'Bractus M-14'!H73</f>
        <v>0</v>
      </c>
      <c r="N91" s="98" t="n">
        <f aca="false">IF(M91&gt;0,$AB91*M91,0)</f>
        <v>0</v>
      </c>
      <c r="O91" s="98"/>
      <c r="P91" s="156" t="n">
        <f aca="false">'Pelatus C-12'!H73</f>
        <v>0</v>
      </c>
      <c r="Q91" s="98" t="n">
        <f aca="false">IF(P91&gt;0,$AB91*P91,0)</f>
        <v>0</v>
      </c>
      <c r="R91" s="98"/>
      <c r="S91" s="156" t="n">
        <f aca="false">'Nyrius F-6'!H73</f>
        <v>0</v>
      </c>
      <c r="T91" s="98" t="n">
        <f aca="false">IF(S91&gt;0,$AB91*S91,0)</f>
        <v>0</v>
      </c>
      <c r="U91" s="98"/>
      <c r="V91" s="157" t="n">
        <f aca="false">'Latos M-7'!G73</f>
        <v>0</v>
      </c>
      <c r="W91" s="98" t="n">
        <f aca="false">IF(V91&gt;0,$AB91*V91,0)</f>
        <v>0</v>
      </c>
      <c r="X91" s="98"/>
      <c r="Y91" s="158" t="n">
        <f aca="false">'Master mission requirement list'!G73</f>
        <v>0</v>
      </c>
      <c r="Z91" s="159" t="n">
        <f aca="false">IF(I91-Y91&gt;0,I91-Y91,0)</f>
        <v>0</v>
      </c>
      <c r="AA91" s="159" t="n">
        <f aca="false">IF(Y91-H91&gt;0,Y91-H91,0)</f>
        <v>0</v>
      </c>
      <c r="AB91" s="102" t="n">
        <v>4000000</v>
      </c>
      <c r="AC91" s="102"/>
      <c r="AD91" s="160" t="n">
        <f aca="false">AB91*Y91</f>
        <v>0</v>
      </c>
      <c r="AE91" s="160"/>
      <c r="AF91" s="74"/>
      <c r="AG91" s="74"/>
      <c r="AH91" s="74"/>
      <c r="AI91" s="74"/>
      <c r="AJ91" s="74"/>
      <c r="AK91" s="74"/>
      <c r="AL91" s="74"/>
      <c r="AM91" s="74"/>
      <c r="AN91" s="74"/>
      <c r="AO91" s="74"/>
    </row>
    <row r="92" customFormat="false" ht="15.95" hidden="false" customHeight="true" outlineLevel="0" collapsed="false">
      <c r="A92" s="142"/>
      <c r="B92" s="152" t="s">
        <v>108</v>
      </c>
      <c r="C92" s="152"/>
      <c r="D92" s="152"/>
      <c r="E92" s="152"/>
      <c r="F92" s="152"/>
      <c r="G92" s="152"/>
      <c r="H92" s="153" t="n">
        <f aca="false">I92</f>
        <v>0</v>
      </c>
      <c r="I92" s="154"/>
      <c r="J92" s="155" t="n">
        <f aca="false">'Latos I-8'!H74</f>
        <v>0</v>
      </c>
      <c r="K92" s="98" t="n">
        <f aca="false">IF(J92&gt;0,$AB92*J92,0)</f>
        <v>0</v>
      </c>
      <c r="L92" s="98"/>
      <c r="M92" s="156" t="n">
        <f aca="false">'Bractus M-14'!H74</f>
        <v>0</v>
      </c>
      <c r="N92" s="98" t="n">
        <f aca="false">IF(M92&gt;0,$AB92*M92,0)</f>
        <v>0</v>
      </c>
      <c r="O92" s="98"/>
      <c r="P92" s="156" t="n">
        <f aca="false">'Pelatus C-12'!H74</f>
        <v>0</v>
      </c>
      <c r="Q92" s="98" t="n">
        <f aca="false">IF(P92&gt;0,$AB92*P92,0)</f>
        <v>0</v>
      </c>
      <c r="R92" s="98"/>
      <c r="S92" s="156" t="n">
        <f aca="false">'Nyrius F-6'!H74</f>
        <v>0</v>
      </c>
      <c r="T92" s="98" t="n">
        <f aca="false">IF(S92&gt;0,$AB92*S92,0)</f>
        <v>0</v>
      </c>
      <c r="U92" s="98"/>
      <c r="V92" s="157" t="n">
        <f aca="false">'Latos M-7'!G74</f>
        <v>0</v>
      </c>
      <c r="W92" s="98" t="n">
        <f aca="false">IF(V92&gt;0,$AB92*V92,0)</f>
        <v>0</v>
      </c>
      <c r="X92" s="98"/>
      <c r="Y92" s="158" t="n">
        <f aca="false">'Master mission requirement list'!G74</f>
        <v>0</v>
      </c>
      <c r="Z92" s="159" t="n">
        <f aca="false">IF(I92-Y92&gt;0,I92-Y92,0)</f>
        <v>0</v>
      </c>
      <c r="AA92" s="159" t="n">
        <f aca="false">IF(Y92-H92&gt;0,Y92-H92,0)</f>
        <v>0</v>
      </c>
      <c r="AB92" s="102" t="n">
        <v>10000</v>
      </c>
      <c r="AC92" s="102"/>
      <c r="AD92" s="160" t="n">
        <f aca="false">AB92*Y92</f>
        <v>0</v>
      </c>
      <c r="AE92" s="160"/>
      <c r="AF92" s="74"/>
      <c r="AG92" s="74"/>
      <c r="AH92" s="74"/>
      <c r="AI92" s="74"/>
      <c r="AJ92" s="74"/>
      <c r="AK92" s="74"/>
      <c r="AL92" s="74"/>
      <c r="AM92" s="74"/>
      <c r="AN92" s="74"/>
      <c r="AO92" s="74"/>
    </row>
    <row r="93" customFormat="false" ht="15.95" hidden="false" customHeight="true" outlineLevel="0" collapsed="false">
      <c r="A93" s="142"/>
      <c r="B93" s="152" t="s">
        <v>109</v>
      </c>
      <c r="C93" s="152"/>
      <c r="D93" s="152"/>
      <c r="E93" s="152"/>
      <c r="F93" s="152"/>
      <c r="G93" s="152"/>
      <c r="H93" s="153" t="n">
        <f aca="false">I93</f>
        <v>0</v>
      </c>
      <c r="I93" s="154"/>
      <c r="J93" s="155" t="n">
        <f aca="false">'Latos I-8'!H75</f>
        <v>0</v>
      </c>
      <c r="K93" s="98" t="n">
        <f aca="false">IF(J93&gt;0,$AB93*J93,0)</f>
        <v>0</v>
      </c>
      <c r="L93" s="98"/>
      <c r="M93" s="156" t="n">
        <f aca="false">'Bractus M-14'!H75</f>
        <v>0</v>
      </c>
      <c r="N93" s="98" t="n">
        <f aca="false">IF(M93&gt;0,$AB93*M93,0)</f>
        <v>0</v>
      </c>
      <c r="O93" s="98"/>
      <c r="P93" s="156" t="n">
        <f aca="false">'Pelatus C-12'!H75</f>
        <v>0</v>
      </c>
      <c r="Q93" s="98" t="n">
        <f aca="false">IF(P93&gt;0,$AB93*P93,0)</f>
        <v>0</v>
      </c>
      <c r="R93" s="98"/>
      <c r="S93" s="156" t="n">
        <f aca="false">'Nyrius F-6'!H75</f>
        <v>0</v>
      </c>
      <c r="T93" s="98" t="n">
        <f aca="false">IF(S93&gt;0,$AB93*S93,0)</f>
        <v>0</v>
      </c>
      <c r="U93" s="98"/>
      <c r="V93" s="157" t="n">
        <f aca="false">'Latos M-7'!G75</f>
        <v>0</v>
      </c>
      <c r="W93" s="98" t="n">
        <f aca="false">IF(V93&gt;0,$AB93*V93,0)</f>
        <v>0</v>
      </c>
      <c r="X93" s="98"/>
      <c r="Y93" s="158" t="n">
        <f aca="false">'Master mission requirement list'!G75</f>
        <v>0</v>
      </c>
      <c r="Z93" s="159" t="n">
        <f aca="false">IF(I93-Y93&gt;0,I93-Y93,0)</f>
        <v>0</v>
      </c>
      <c r="AA93" s="159" t="n">
        <f aca="false">IF(Y93-H93&gt;0,Y93-H93,0)</f>
        <v>0</v>
      </c>
      <c r="AB93" s="102" t="n">
        <v>50000000</v>
      </c>
      <c r="AC93" s="102"/>
      <c r="AD93" s="160" t="n">
        <f aca="false">AB93*Y93</f>
        <v>0</v>
      </c>
      <c r="AE93" s="160"/>
      <c r="AF93" s="74"/>
      <c r="AG93" s="74"/>
      <c r="AH93" s="74"/>
      <c r="AI93" s="74"/>
      <c r="AJ93" s="74"/>
      <c r="AK93" s="74"/>
      <c r="AL93" s="74"/>
      <c r="AM93" s="74"/>
      <c r="AN93" s="74"/>
      <c r="AO93" s="74"/>
    </row>
    <row r="94" customFormat="false" ht="15.95" hidden="false" customHeight="true" outlineLevel="0" collapsed="false">
      <c r="A94" s="142"/>
      <c r="B94" s="152" t="s">
        <v>110</v>
      </c>
      <c r="C94" s="152"/>
      <c r="D94" s="152"/>
      <c r="E94" s="152"/>
      <c r="F94" s="152"/>
      <c r="G94" s="152"/>
      <c r="H94" s="161" t="n">
        <f aca="false">I94</f>
        <v>0</v>
      </c>
      <c r="I94" s="154"/>
      <c r="J94" s="162" t="n">
        <f aca="false">'Latos I-8'!H76</f>
        <v>0</v>
      </c>
      <c r="K94" s="98" t="n">
        <f aca="false">IF(J94&gt;0,$AB94*J94,0)</f>
        <v>0</v>
      </c>
      <c r="L94" s="98"/>
      <c r="M94" s="163" t="n">
        <f aca="false">'Bractus M-14'!H76</f>
        <v>0</v>
      </c>
      <c r="N94" s="98" t="n">
        <f aca="false">IF(M94&gt;0,$AB94*M94,0)</f>
        <v>0</v>
      </c>
      <c r="O94" s="98"/>
      <c r="P94" s="163" t="n">
        <f aca="false">'Pelatus C-12'!H76</f>
        <v>0</v>
      </c>
      <c r="Q94" s="98" t="n">
        <f aca="false">IF(P94&gt;0,$AB94*P94,0)</f>
        <v>0</v>
      </c>
      <c r="R94" s="98"/>
      <c r="S94" s="163" t="n">
        <f aca="false">'Nyrius F-6'!H76</f>
        <v>0</v>
      </c>
      <c r="T94" s="98" t="n">
        <f aca="false">IF(S94&gt;0,$AB94*S94,0)</f>
        <v>0</v>
      </c>
      <c r="U94" s="98"/>
      <c r="V94" s="164" t="n">
        <f aca="false">'Latos M-7'!G76</f>
        <v>0</v>
      </c>
      <c r="W94" s="98" t="n">
        <f aca="false">IF(V94&gt;0,$AB94*V94,0)</f>
        <v>0</v>
      </c>
      <c r="X94" s="98"/>
      <c r="Y94" s="162" t="n">
        <f aca="false">'Master mission requirement list'!G76</f>
        <v>0</v>
      </c>
      <c r="Z94" s="159" t="n">
        <f aca="false">IF(I94-Y94&gt;0,I94-Y94,0)</f>
        <v>0</v>
      </c>
      <c r="AA94" s="165" t="n">
        <f aca="false">IF(Y94-H94&gt;0,Y94-H94,0)</f>
        <v>0</v>
      </c>
      <c r="AB94" s="166"/>
      <c r="AC94" s="166"/>
      <c r="AD94" s="167" t="n">
        <f aca="false">AB94*Y94</f>
        <v>0</v>
      </c>
      <c r="AE94" s="167"/>
      <c r="AF94" s="74"/>
      <c r="AG94" s="74"/>
      <c r="AH94" s="74"/>
      <c r="AI94" s="74"/>
      <c r="AJ94" s="74"/>
      <c r="AK94" s="74"/>
      <c r="AL94" s="74"/>
      <c r="AM94" s="74"/>
      <c r="AN94" s="74"/>
      <c r="AO94" s="74"/>
    </row>
    <row r="95" customFormat="false" ht="15.95" hidden="false" customHeight="true" outlineLevel="0" collapsed="false">
      <c r="A95" s="142"/>
      <c r="B95" s="152" t="s">
        <v>111</v>
      </c>
      <c r="C95" s="152"/>
      <c r="D95" s="152"/>
      <c r="E95" s="152"/>
      <c r="F95" s="152"/>
      <c r="G95" s="152"/>
      <c r="H95" s="153" t="n">
        <f aca="false">I95</f>
        <v>0</v>
      </c>
      <c r="I95" s="154"/>
      <c r="J95" s="155" t="n">
        <f aca="false">'Latos I-8'!H77</f>
        <v>0</v>
      </c>
      <c r="K95" s="98" t="n">
        <f aca="false">IF(J95&gt;0,$AB95*J95,0)</f>
        <v>0</v>
      </c>
      <c r="L95" s="98"/>
      <c r="M95" s="156" t="n">
        <f aca="false">'Bractus M-14'!H77</f>
        <v>0</v>
      </c>
      <c r="N95" s="98" t="n">
        <f aca="false">IF(M95&gt;0,$AB95*M95,0)</f>
        <v>0</v>
      </c>
      <c r="O95" s="98"/>
      <c r="P95" s="156" t="n">
        <f aca="false">'Pelatus C-12'!H77</f>
        <v>0</v>
      </c>
      <c r="Q95" s="98" t="n">
        <f aca="false">IF(P95&gt;0,$AB95*P95,0)</f>
        <v>0</v>
      </c>
      <c r="R95" s="98"/>
      <c r="S95" s="156" t="n">
        <f aca="false">'Nyrius F-6'!H77</f>
        <v>0</v>
      </c>
      <c r="T95" s="98" t="n">
        <f aca="false">IF(S95&gt;0,$AB95*S95,0)</f>
        <v>0</v>
      </c>
      <c r="U95" s="98"/>
      <c r="V95" s="157" t="n">
        <f aca="false">'Latos M-7'!G77</f>
        <v>0</v>
      </c>
      <c r="W95" s="98" t="n">
        <f aca="false">IF(V95&gt;0,$AB95*V95,0)</f>
        <v>0</v>
      </c>
      <c r="X95" s="98"/>
      <c r="Y95" s="158" t="n">
        <f aca="false">'Master mission requirement list'!G77</f>
        <v>0</v>
      </c>
      <c r="Z95" s="159" t="n">
        <f aca="false">IF(I95-Y95&gt;0,I95-Y95,0)</f>
        <v>0</v>
      </c>
      <c r="AA95" s="159" t="n">
        <f aca="false">IF(Y95-H95&gt;0,Y95-H95,0)</f>
        <v>0</v>
      </c>
      <c r="AB95" s="102" t="n">
        <v>50000000</v>
      </c>
      <c r="AC95" s="102"/>
      <c r="AD95" s="160" t="n">
        <f aca="false">AB95*Y95</f>
        <v>0</v>
      </c>
      <c r="AE95" s="160"/>
      <c r="AF95" s="74"/>
      <c r="AG95" s="74"/>
      <c r="AH95" s="74"/>
      <c r="AI95" s="74"/>
      <c r="AJ95" s="74"/>
      <c r="AK95" s="74"/>
      <c r="AL95" s="74"/>
      <c r="AM95" s="74"/>
      <c r="AN95" s="74"/>
      <c r="AO95" s="74"/>
    </row>
    <row r="96" customFormat="false" ht="15.95" hidden="false" customHeight="true" outlineLevel="0" collapsed="false">
      <c r="A96" s="142"/>
      <c r="B96" s="152" t="s">
        <v>112</v>
      </c>
      <c r="C96" s="152"/>
      <c r="D96" s="152"/>
      <c r="E96" s="152"/>
      <c r="F96" s="152"/>
      <c r="G96" s="152"/>
      <c r="H96" s="153" t="n">
        <f aca="false">I96</f>
        <v>0</v>
      </c>
      <c r="I96" s="154"/>
      <c r="J96" s="155" t="n">
        <f aca="false">'Latos I-8'!H78</f>
        <v>0</v>
      </c>
      <c r="K96" s="98" t="n">
        <f aca="false">IF(J96&gt;0,$AB96*J96,0)</f>
        <v>0</v>
      </c>
      <c r="L96" s="98"/>
      <c r="M96" s="156" t="n">
        <f aca="false">'Bractus M-14'!H78</f>
        <v>0</v>
      </c>
      <c r="N96" s="98" t="n">
        <f aca="false">IF(M96&gt;0,$AB96*M96,0)</f>
        <v>0</v>
      </c>
      <c r="O96" s="98"/>
      <c r="P96" s="156" t="n">
        <f aca="false">'Pelatus C-12'!H78</f>
        <v>0</v>
      </c>
      <c r="Q96" s="98" t="n">
        <f aca="false">IF(P96&gt;0,$AB96*P96,0)</f>
        <v>0</v>
      </c>
      <c r="R96" s="98"/>
      <c r="S96" s="156" t="n">
        <f aca="false">'Nyrius F-6'!H78</f>
        <v>0</v>
      </c>
      <c r="T96" s="98" t="n">
        <f aca="false">IF(S96&gt;0,$AB96*S96,0)</f>
        <v>0</v>
      </c>
      <c r="U96" s="98"/>
      <c r="V96" s="157" t="n">
        <f aca="false">'Latos M-7'!G78</f>
        <v>0</v>
      </c>
      <c r="W96" s="98" t="n">
        <f aca="false">IF(V96&gt;0,$AB96*V96,0)</f>
        <v>0</v>
      </c>
      <c r="X96" s="98"/>
      <c r="Y96" s="158" t="n">
        <f aca="false">'Master mission requirement list'!G78</f>
        <v>0</v>
      </c>
      <c r="Z96" s="159" t="n">
        <f aca="false">IF(I96-Y96&gt;0,I96-Y96,0)</f>
        <v>0</v>
      </c>
      <c r="AA96" s="159" t="n">
        <f aca="false">IF(Y96-H96&gt;0,Y96-H96,0)</f>
        <v>0</v>
      </c>
      <c r="AB96" s="102" t="n">
        <v>5000</v>
      </c>
      <c r="AC96" s="102"/>
      <c r="AD96" s="160" t="n">
        <f aca="false">AB96*Y96</f>
        <v>0</v>
      </c>
      <c r="AE96" s="160"/>
      <c r="AF96" s="74"/>
      <c r="AG96" s="74"/>
      <c r="AH96" s="74"/>
      <c r="AI96" s="74"/>
      <c r="AJ96" s="74"/>
      <c r="AK96" s="74"/>
      <c r="AL96" s="74"/>
      <c r="AM96" s="74"/>
      <c r="AN96" s="74"/>
      <c r="AO96" s="74"/>
    </row>
    <row r="97" customFormat="false" ht="15.95" hidden="false" customHeight="true" outlineLevel="0" collapsed="false">
      <c r="A97" s="142"/>
      <c r="B97" s="152" t="s">
        <v>113</v>
      </c>
      <c r="C97" s="152"/>
      <c r="D97" s="152"/>
      <c r="E97" s="152"/>
      <c r="F97" s="152"/>
      <c r="G97" s="152"/>
      <c r="H97" s="153" t="n">
        <f aca="false">I97</f>
        <v>0</v>
      </c>
      <c r="I97" s="154"/>
      <c r="J97" s="155" t="n">
        <f aca="false">'Latos I-8'!H79</f>
        <v>0</v>
      </c>
      <c r="K97" s="98" t="n">
        <f aca="false">IF(J97&gt;0,$AB97*J97,0)</f>
        <v>0</v>
      </c>
      <c r="L97" s="98"/>
      <c r="M97" s="156" t="n">
        <f aca="false">'Bractus M-14'!H79</f>
        <v>0</v>
      </c>
      <c r="N97" s="98" t="n">
        <f aca="false">IF(M97&gt;0,$AB97*M97,0)</f>
        <v>0</v>
      </c>
      <c r="O97" s="98"/>
      <c r="P97" s="156" t="n">
        <f aca="false">'Pelatus C-12'!H79</f>
        <v>0</v>
      </c>
      <c r="Q97" s="98" t="n">
        <f aca="false">IF(P97&gt;0,$AB97*P97,0)</f>
        <v>0</v>
      </c>
      <c r="R97" s="98"/>
      <c r="S97" s="156" t="n">
        <f aca="false">'Nyrius F-6'!H79</f>
        <v>0</v>
      </c>
      <c r="T97" s="98" t="n">
        <f aca="false">IF(S97&gt;0,$AB97*S97,0)</f>
        <v>0</v>
      </c>
      <c r="U97" s="98"/>
      <c r="V97" s="157" t="n">
        <f aca="false">'Latos M-7'!G79</f>
        <v>0</v>
      </c>
      <c r="W97" s="98" t="n">
        <f aca="false">IF(V97&gt;0,$AB97*V97,0)</f>
        <v>0</v>
      </c>
      <c r="X97" s="98"/>
      <c r="Y97" s="158" t="n">
        <f aca="false">'Master mission requirement list'!G79</f>
        <v>0</v>
      </c>
      <c r="Z97" s="159" t="n">
        <f aca="false">IF(I97-Y97&gt;0,I97-Y97,0)</f>
        <v>0</v>
      </c>
      <c r="AA97" s="159" t="n">
        <f aca="false">IF(Y97-H97&gt;0,Y97-H97,0)</f>
        <v>0</v>
      </c>
      <c r="AB97" s="102" t="n">
        <v>4000000</v>
      </c>
      <c r="AC97" s="102"/>
      <c r="AD97" s="160" t="n">
        <f aca="false">AB97*Y97</f>
        <v>0</v>
      </c>
      <c r="AE97" s="160"/>
      <c r="AF97" s="74"/>
      <c r="AG97" s="74"/>
      <c r="AH97" s="74"/>
      <c r="AI97" s="74"/>
      <c r="AJ97" s="74"/>
      <c r="AK97" s="74"/>
      <c r="AL97" s="74"/>
      <c r="AM97" s="74"/>
      <c r="AN97" s="74"/>
      <c r="AO97" s="74"/>
    </row>
    <row r="98" customFormat="false" ht="15.95" hidden="false" customHeight="true" outlineLevel="0" collapsed="false">
      <c r="A98" s="142"/>
      <c r="B98" s="152" t="s">
        <v>114</v>
      </c>
      <c r="C98" s="152"/>
      <c r="D98" s="152"/>
      <c r="E98" s="152"/>
      <c r="F98" s="152"/>
      <c r="G98" s="152"/>
      <c r="H98" s="153" t="n">
        <f aca="false">I98</f>
        <v>0</v>
      </c>
      <c r="I98" s="154"/>
      <c r="J98" s="155" t="n">
        <f aca="false">'Latos I-8'!H80</f>
        <v>0</v>
      </c>
      <c r="K98" s="98" t="n">
        <f aca="false">IF(J98&gt;0,$AB98*J98,0)</f>
        <v>0</v>
      </c>
      <c r="L98" s="98"/>
      <c r="M98" s="156" t="n">
        <f aca="false">'Bractus M-14'!H80</f>
        <v>0</v>
      </c>
      <c r="N98" s="98" t="n">
        <f aca="false">IF(M98&gt;0,$AB98*M98,0)</f>
        <v>0</v>
      </c>
      <c r="O98" s="98"/>
      <c r="P98" s="156" t="n">
        <f aca="false">'Pelatus C-12'!H80</f>
        <v>0</v>
      </c>
      <c r="Q98" s="98" t="n">
        <f aca="false">IF(P98&gt;0,$AB98*P98,0)</f>
        <v>0</v>
      </c>
      <c r="R98" s="98"/>
      <c r="S98" s="156" t="n">
        <f aca="false">'Nyrius F-6'!H80</f>
        <v>0</v>
      </c>
      <c r="T98" s="98" t="n">
        <f aca="false">IF(S98&gt;0,$AB98*S98,0)</f>
        <v>0</v>
      </c>
      <c r="U98" s="98"/>
      <c r="V98" s="157" t="n">
        <f aca="false">'Latos M-7'!G80</f>
        <v>0</v>
      </c>
      <c r="W98" s="98" t="n">
        <f aca="false">IF(V98&gt;0,$AB98*V98,0)</f>
        <v>0</v>
      </c>
      <c r="X98" s="98"/>
      <c r="Y98" s="158" t="n">
        <f aca="false">'Master mission requirement list'!G80</f>
        <v>0</v>
      </c>
      <c r="Z98" s="159" t="n">
        <f aca="false">IF(I98-Y98&gt;0,I98-Y98,0)</f>
        <v>0</v>
      </c>
      <c r="AA98" s="159" t="n">
        <f aca="false">IF(Y98-H98&gt;0,Y98-H98,0)</f>
        <v>0</v>
      </c>
      <c r="AB98" s="102" t="n">
        <v>20000</v>
      </c>
      <c r="AC98" s="102"/>
      <c r="AD98" s="160" t="n">
        <f aca="false">AB98*Y98</f>
        <v>0</v>
      </c>
      <c r="AE98" s="160"/>
      <c r="AF98" s="74"/>
      <c r="AG98" s="74"/>
      <c r="AH98" s="74"/>
      <c r="AI98" s="74"/>
      <c r="AJ98" s="74"/>
      <c r="AK98" s="74"/>
      <c r="AL98" s="74"/>
      <c r="AM98" s="74"/>
      <c r="AN98" s="74"/>
      <c r="AO98" s="74"/>
    </row>
    <row r="99" customFormat="false" ht="15.95" hidden="false" customHeight="true" outlineLevel="0" collapsed="false">
      <c r="A99" s="142"/>
      <c r="B99" s="152" t="str">
        <f aca="false">'Additional items'!$B13</f>
        <v>Hive Nanite Replicator</v>
      </c>
      <c r="C99" s="152"/>
      <c r="D99" s="152"/>
      <c r="E99" s="152"/>
      <c r="F99" s="152"/>
      <c r="G99" s="152"/>
      <c r="H99" s="153" t="n">
        <f aca="false">I99</f>
        <v>0</v>
      </c>
      <c r="I99" s="154"/>
      <c r="J99" s="155" t="n">
        <f aca="false">'Latos I-8'!H81</f>
        <v>0</v>
      </c>
      <c r="K99" s="98" t="n">
        <f aca="false">IF(J99&gt;0,$AB99*J99,0)</f>
        <v>0</v>
      </c>
      <c r="L99" s="98"/>
      <c r="M99" s="156" t="n">
        <f aca="false">'Bractus M-14'!H81</f>
        <v>0</v>
      </c>
      <c r="N99" s="98" t="n">
        <f aca="false">IF(M99&gt;0,$AB99*M99,0)</f>
        <v>0</v>
      </c>
      <c r="O99" s="98"/>
      <c r="P99" s="156" t="n">
        <f aca="false">'Pelatus C-12'!H81</f>
        <v>0</v>
      </c>
      <c r="Q99" s="98" t="n">
        <f aca="false">IF(P99&gt;0,$AB99*P99,0)</f>
        <v>0</v>
      </c>
      <c r="R99" s="98"/>
      <c r="S99" s="156" t="n">
        <f aca="false">'Nyrius F-6'!H81</f>
        <v>0</v>
      </c>
      <c r="T99" s="98" t="n">
        <f aca="false">IF(S99&gt;0,$AB99*S99,0)</f>
        <v>0</v>
      </c>
      <c r="U99" s="98"/>
      <c r="V99" s="157" t="n">
        <f aca="false">'Latos M-7'!G81</f>
        <v>0</v>
      </c>
      <c r="W99" s="98" t="n">
        <f aca="false">IF(V99&gt;0,$AB99*V99,0)</f>
        <v>0</v>
      </c>
      <c r="X99" s="98"/>
      <c r="Y99" s="158" t="n">
        <f aca="false">'Master mission requirement list'!G81</f>
        <v>0</v>
      </c>
      <c r="Z99" s="159" t="n">
        <f aca="false">IF(I99-Y99&gt;0,I99-Y99,0)</f>
        <v>0</v>
      </c>
      <c r="AA99" s="159" t="n">
        <f aca="false">IF(Y99-H99&gt;0,Y99-H99,0)</f>
        <v>0</v>
      </c>
      <c r="AB99" s="102"/>
      <c r="AC99" s="102"/>
      <c r="AD99" s="160" t="n">
        <f aca="false">AB99*Y99</f>
        <v>0</v>
      </c>
      <c r="AE99" s="160"/>
      <c r="AF99" s="74"/>
      <c r="AG99" s="74"/>
      <c r="AH99" s="74"/>
      <c r="AI99" s="74"/>
      <c r="AJ99" s="74"/>
      <c r="AK99" s="74"/>
      <c r="AL99" s="74"/>
      <c r="AM99" s="74"/>
      <c r="AN99" s="74"/>
      <c r="AO99" s="74"/>
    </row>
    <row r="100" customFormat="false" ht="15.95" hidden="false" customHeight="true" outlineLevel="0" collapsed="false">
      <c r="A100" s="142"/>
      <c r="B100" s="152" t="str">
        <f aca="false">'Additional items'!$B14</f>
        <v>Orun Processor core</v>
      </c>
      <c r="C100" s="152"/>
      <c r="D100" s="152"/>
      <c r="E100" s="152"/>
      <c r="F100" s="152"/>
      <c r="G100" s="152"/>
      <c r="H100" s="153" t="n">
        <f aca="false">I100</f>
        <v>0</v>
      </c>
      <c r="I100" s="154"/>
      <c r="J100" s="155" t="n">
        <f aca="false">'Latos I-8'!H82</f>
        <v>0</v>
      </c>
      <c r="K100" s="98" t="n">
        <f aca="false">IF(J100&gt;0,$AB100*J100,0)</f>
        <v>0</v>
      </c>
      <c r="L100" s="98"/>
      <c r="M100" s="156" t="n">
        <f aca="false">'Bractus M-14'!H82</f>
        <v>0</v>
      </c>
      <c r="N100" s="98" t="n">
        <f aca="false">IF(M100&gt;0,$AB100*M100,0)</f>
        <v>0</v>
      </c>
      <c r="O100" s="98"/>
      <c r="P100" s="156" t="n">
        <f aca="false">'Pelatus C-12'!H82</f>
        <v>0</v>
      </c>
      <c r="Q100" s="98" t="n">
        <f aca="false">IF(P100&gt;0,$AB100*P100,0)</f>
        <v>0</v>
      </c>
      <c r="R100" s="98"/>
      <c r="S100" s="156" t="n">
        <f aca="false">'Nyrius F-6'!H82</f>
        <v>0</v>
      </c>
      <c r="T100" s="98" t="n">
        <f aca="false">IF(S100&gt;0,$AB100*S100,0)</f>
        <v>0</v>
      </c>
      <c r="U100" s="98"/>
      <c r="V100" s="157" t="n">
        <f aca="false">'Latos M-7'!G82</f>
        <v>0</v>
      </c>
      <c r="W100" s="98" t="n">
        <f aca="false">IF(V100&gt;0,$AB100*V100,0)</f>
        <v>0</v>
      </c>
      <c r="X100" s="98"/>
      <c r="Y100" s="158" t="n">
        <f aca="false">'Master mission requirement list'!G82</f>
        <v>0</v>
      </c>
      <c r="Z100" s="159" t="n">
        <f aca="false">IF(I100-Y100&gt;0,I100-Y100,0)</f>
        <v>0</v>
      </c>
      <c r="AA100" s="159" t="n">
        <f aca="false">IF(Y100-H100&gt;0,Y100-H100,0)</f>
        <v>0</v>
      </c>
      <c r="AB100" s="102"/>
      <c r="AC100" s="102"/>
      <c r="AD100" s="160" t="n">
        <f aca="false">AB100*Y100</f>
        <v>0</v>
      </c>
      <c r="AE100" s="160"/>
      <c r="AF100" s="74"/>
      <c r="AG100" s="74"/>
      <c r="AH100" s="74"/>
      <c r="AI100" s="74"/>
      <c r="AJ100" s="74"/>
      <c r="AK100" s="74"/>
      <c r="AL100" s="74"/>
      <c r="AM100" s="74"/>
      <c r="AN100" s="74"/>
      <c r="AO100" s="74"/>
    </row>
    <row r="101" customFormat="false" ht="15.95" hidden="false" customHeight="true" outlineLevel="0" collapsed="false">
      <c r="A101" s="142"/>
      <c r="B101" s="152" t="n">
        <f aca="false">'Additional items'!$B15</f>
        <v>0</v>
      </c>
      <c r="C101" s="152"/>
      <c r="D101" s="152"/>
      <c r="E101" s="152"/>
      <c r="F101" s="152"/>
      <c r="G101" s="152"/>
      <c r="H101" s="153" t="n">
        <f aca="false">I101</f>
        <v>0</v>
      </c>
      <c r="I101" s="154"/>
      <c r="J101" s="155" t="n">
        <f aca="false">'Latos I-8'!H83</f>
        <v>0</v>
      </c>
      <c r="K101" s="98" t="n">
        <f aca="false">IF(J101&gt;0,$AB101*J101,0)</f>
        <v>0</v>
      </c>
      <c r="L101" s="98"/>
      <c r="M101" s="156" t="n">
        <f aca="false">'Bractus M-14'!H83</f>
        <v>0</v>
      </c>
      <c r="N101" s="98" t="n">
        <f aca="false">IF(M101&gt;0,$AB101*M101,0)</f>
        <v>0</v>
      </c>
      <c r="O101" s="98"/>
      <c r="P101" s="156" t="n">
        <f aca="false">'Pelatus C-12'!H83</f>
        <v>0</v>
      </c>
      <c r="Q101" s="98" t="n">
        <f aca="false">IF(P101&gt;0,$AB101*P101,0)</f>
        <v>0</v>
      </c>
      <c r="R101" s="98"/>
      <c r="S101" s="156" t="n">
        <f aca="false">'Nyrius F-6'!H83</f>
        <v>0</v>
      </c>
      <c r="T101" s="98" t="n">
        <f aca="false">IF(S101&gt;0,$AB101*S101,0)</f>
        <v>0</v>
      </c>
      <c r="U101" s="98"/>
      <c r="V101" s="157" t="n">
        <f aca="false">'Latos M-7'!G83</f>
        <v>0</v>
      </c>
      <c r="W101" s="98" t="n">
        <f aca="false">IF(V101&gt;0,$AB101*V101,0)</f>
        <v>0</v>
      </c>
      <c r="X101" s="98"/>
      <c r="Y101" s="158" t="n">
        <f aca="false">'Master mission requirement list'!G83</f>
        <v>0</v>
      </c>
      <c r="Z101" s="159" t="n">
        <f aca="false">IF(I101-Y101&gt;0,I101-Y101,0)</f>
        <v>0</v>
      </c>
      <c r="AA101" s="159" t="n">
        <f aca="false">IF(Y101-H101&gt;0,Y101-H101,0)</f>
        <v>0</v>
      </c>
      <c r="AB101" s="102"/>
      <c r="AC101" s="102"/>
      <c r="AD101" s="160" t="n">
        <f aca="false">AB101*Y101</f>
        <v>0</v>
      </c>
      <c r="AE101" s="160"/>
      <c r="AF101" s="74"/>
      <c r="AG101" s="74"/>
      <c r="AH101" s="74"/>
      <c r="AI101" s="74"/>
      <c r="AJ101" s="74"/>
      <c r="AK101" s="74"/>
      <c r="AL101" s="74"/>
      <c r="AM101" s="74"/>
      <c r="AN101" s="74"/>
      <c r="AO101" s="74"/>
    </row>
    <row r="102" customFormat="false" ht="15.95" hidden="false" customHeight="true" outlineLevel="0" collapsed="false">
      <c r="A102" s="142"/>
      <c r="B102" s="152" t="n">
        <f aca="false">'Additional items'!$B16</f>
        <v>0</v>
      </c>
      <c r="C102" s="152"/>
      <c r="D102" s="152"/>
      <c r="E102" s="152"/>
      <c r="F102" s="152"/>
      <c r="G102" s="152"/>
      <c r="H102" s="153" t="n">
        <f aca="false">I102</f>
        <v>0</v>
      </c>
      <c r="I102" s="154"/>
      <c r="J102" s="155" t="n">
        <f aca="false">'Latos I-8'!H84</f>
        <v>0</v>
      </c>
      <c r="K102" s="98" t="n">
        <f aca="false">IF(J102&gt;0,$AB102*J102,0)</f>
        <v>0</v>
      </c>
      <c r="L102" s="98"/>
      <c r="M102" s="156" t="n">
        <f aca="false">'Bractus M-14'!H84</f>
        <v>0</v>
      </c>
      <c r="N102" s="98" t="n">
        <f aca="false">IF(M102&gt;0,$AB102*M102,0)</f>
        <v>0</v>
      </c>
      <c r="O102" s="98"/>
      <c r="P102" s="156" t="n">
        <f aca="false">'Pelatus C-12'!H84</f>
        <v>0</v>
      </c>
      <c r="Q102" s="98" t="n">
        <f aca="false">IF(P102&gt;0,$AB102*P102,0)</f>
        <v>0</v>
      </c>
      <c r="R102" s="98"/>
      <c r="S102" s="156" t="n">
        <f aca="false">'Nyrius F-6'!H84</f>
        <v>0</v>
      </c>
      <c r="T102" s="98" t="n">
        <f aca="false">IF(S102&gt;0,$AB102*S102,0)</f>
        <v>0</v>
      </c>
      <c r="U102" s="98"/>
      <c r="V102" s="157" t="n">
        <f aca="false">'Latos M-7'!G84</f>
        <v>0</v>
      </c>
      <c r="W102" s="98" t="n">
        <f aca="false">IF(V102&gt;0,$AB102*V102,0)</f>
        <v>0</v>
      </c>
      <c r="X102" s="98"/>
      <c r="Y102" s="158" t="n">
        <f aca="false">'Master mission requirement list'!G84</f>
        <v>0</v>
      </c>
      <c r="Z102" s="159" t="n">
        <f aca="false">IF(I102-Y102&gt;0,I102-Y102,0)</f>
        <v>0</v>
      </c>
      <c r="AA102" s="159" t="n">
        <f aca="false">IF(Y102-H102&gt;0,Y102-H102,0)</f>
        <v>0</v>
      </c>
      <c r="AB102" s="102"/>
      <c r="AC102" s="102"/>
      <c r="AD102" s="160" t="n">
        <f aca="false">AB102*Y102</f>
        <v>0</v>
      </c>
      <c r="AE102" s="160"/>
      <c r="AF102" s="74"/>
      <c r="AG102" s="74"/>
      <c r="AH102" s="74"/>
      <c r="AI102" s="74"/>
      <c r="AJ102" s="74"/>
      <c r="AK102" s="74"/>
      <c r="AL102" s="74"/>
      <c r="AM102" s="74"/>
      <c r="AN102" s="74"/>
      <c r="AO102" s="74"/>
    </row>
    <row r="103" customFormat="false" ht="15.95" hidden="false" customHeight="true" outlineLevel="0" collapsed="false">
      <c r="A103" s="142"/>
      <c r="B103" s="152" t="n">
        <f aca="false">'Additional items'!$B17</f>
        <v>0</v>
      </c>
      <c r="C103" s="152"/>
      <c r="D103" s="152"/>
      <c r="E103" s="152"/>
      <c r="F103" s="152"/>
      <c r="G103" s="152"/>
      <c r="H103" s="153" t="n">
        <f aca="false">I103</f>
        <v>0</v>
      </c>
      <c r="I103" s="154"/>
      <c r="J103" s="155" t="n">
        <f aca="false">'Latos I-8'!H85</f>
        <v>0</v>
      </c>
      <c r="K103" s="98" t="n">
        <f aca="false">IF(J103&gt;0,$AB103*J103,0)</f>
        <v>0</v>
      </c>
      <c r="L103" s="98"/>
      <c r="M103" s="156" t="n">
        <f aca="false">'Bractus M-14'!H85</f>
        <v>0</v>
      </c>
      <c r="N103" s="98" t="n">
        <f aca="false">IF(M103&gt;0,$AB103*M103,0)</f>
        <v>0</v>
      </c>
      <c r="O103" s="98"/>
      <c r="P103" s="156" t="n">
        <f aca="false">'Pelatus C-12'!H85</f>
        <v>0</v>
      </c>
      <c r="Q103" s="98" t="n">
        <f aca="false">IF(P103&gt;0,$AB103*P103,0)</f>
        <v>0</v>
      </c>
      <c r="R103" s="98"/>
      <c r="S103" s="156" t="n">
        <f aca="false">'Nyrius F-6'!H85</f>
        <v>0</v>
      </c>
      <c r="T103" s="98" t="n">
        <f aca="false">IF(S103&gt;0,$AB103*S103,0)</f>
        <v>0</v>
      </c>
      <c r="U103" s="98"/>
      <c r="V103" s="157" t="n">
        <f aca="false">'Latos M-7'!G85</f>
        <v>0</v>
      </c>
      <c r="W103" s="98" t="n">
        <f aca="false">IF(V103&gt;0,$AB103*V103,0)</f>
        <v>0</v>
      </c>
      <c r="X103" s="98"/>
      <c r="Y103" s="158" t="n">
        <f aca="false">'Master mission requirement list'!G85</f>
        <v>0</v>
      </c>
      <c r="Z103" s="159" t="n">
        <f aca="false">IF(I103-Y103&gt;0,I103-Y103,0)</f>
        <v>0</v>
      </c>
      <c r="AA103" s="159" t="n">
        <f aca="false">IF(Y103-H103&gt;0,Y103-H103,0)</f>
        <v>0</v>
      </c>
      <c r="AB103" s="102"/>
      <c r="AC103" s="102"/>
      <c r="AD103" s="160" t="n">
        <f aca="false">AB103*Y103</f>
        <v>0</v>
      </c>
      <c r="AE103" s="160"/>
      <c r="AF103" s="74"/>
      <c r="AG103" s="74"/>
      <c r="AH103" s="74"/>
      <c r="AI103" s="74"/>
      <c r="AJ103" s="74"/>
      <c r="AK103" s="74"/>
      <c r="AL103" s="74"/>
      <c r="AM103" s="74"/>
      <c r="AN103" s="74"/>
      <c r="AO103" s="74"/>
    </row>
    <row r="104" customFormat="false" ht="15.95" hidden="false" customHeight="true" outlineLevel="0" collapsed="false">
      <c r="A104" s="142"/>
      <c r="B104" s="152" t="n">
        <f aca="false">'Additional items'!$B18</f>
        <v>0</v>
      </c>
      <c r="C104" s="152"/>
      <c r="D104" s="152"/>
      <c r="E104" s="152"/>
      <c r="F104" s="152"/>
      <c r="G104" s="152"/>
      <c r="H104" s="153" t="n">
        <f aca="false">I104</f>
        <v>0</v>
      </c>
      <c r="I104" s="154"/>
      <c r="J104" s="155" t="n">
        <f aca="false">'Latos I-8'!H86</f>
        <v>0</v>
      </c>
      <c r="K104" s="98" t="n">
        <f aca="false">IF(J104&gt;0,$AB104*J104,0)</f>
        <v>0</v>
      </c>
      <c r="L104" s="98"/>
      <c r="M104" s="156" t="n">
        <f aca="false">'Bractus M-14'!H86</f>
        <v>0</v>
      </c>
      <c r="N104" s="98" t="n">
        <f aca="false">IF(M104&gt;0,$AB104*M104,0)</f>
        <v>0</v>
      </c>
      <c r="O104" s="98"/>
      <c r="P104" s="156" t="n">
        <f aca="false">'Pelatus C-12'!H86</f>
        <v>0</v>
      </c>
      <c r="Q104" s="98" t="n">
        <f aca="false">IF(P104&gt;0,$AB104*P104,0)</f>
        <v>0</v>
      </c>
      <c r="R104" s="98"/>
      <c r="S104" s="156" t="n">
        <f aca="false">'Nyrius F-6'!H86</f>
        <v>0</v>
      </c>
      <c r="T104" s="98" t="n">
        <f aca="false">IF(S104&gt;0,$AB104*S104,0)</f>
        <v>0</v>
      </c>
      <c r="U104" s="98"/>
      <c r="V104" s="157" t="n">
        <f aca="false">'Latos M-7'!G86</f>
        <v>0</v>
      </c>
      <c r="W104" s="98" t="n">
        <f aca="false">IF(V104&gt;0,$AB104*V104,0)</f>
        <v>0</v>
      </c>
      <c r="X104" s="98"/>
      <c r="Y104" s="158" t="n">
        <f aca="false">'Master mission requirement list'!G86</f>
        <v>0</v>
      </c>
      <c r="Z104" s="159" t="n">
        <f aca="false">IF(I104-Y104&gt;0,I104-Y104,0)</f>
        <v>0</v>
      </c>
      <c r="AA104" s="159" t="n">
        <f aca="false">IF(Y104-H104&gt;0,Y104-H104,0)</f>
        <v>0</v>
      </c>
      <c r="AB104" s="102"/>
      <c r="AC104" s="102"/>
      <c r="AD104" s="160" t="n">
        <f aca="false">AB104*Y104</f>
        <v>0</v>
      </c>
      <c r="AE104" s="160"/>
      <c r="AF104" s="74"/>
      <c r="AG104" s="74"/>
      <c r="AH104" s="74"/>
      <c r="AI104" s="74"/>
      <c r="AJ104" s="74"/>
      <c r="AK104" s="74"/>
      <c r="AL104" s="74"/>
      <c r="AM104" s="74"/>
      <c r="AN104" s="74"/>
      <c r="AO104" s="74"/>
    </row>
    <row r="105" customFormat="false" ht="15.95" hidden="false" customHeight="true" outlineLevel="0" collapsed="false">
      <c r="A105" s="142"/>
      <c r="B105" s="152" t="n">
        <f aca="false">'Additional items'!$B19</f>
        <v>0</v>
      </c>
      <c r="C105" s="152"/>
      <c r="D105" s="152"/>
      <c r="E105" s="152"/>
      <c r="F105" s="152"/>
      <c r="G105" s="152"/>
      <c r="H105" s="153" t="n">
        <f aca="false">I105</f>
        <v>0</v>
      </c>
      <c r="I105" s="154"/>
      <c r="J105" s="155" t="n">
        <f aca="false">'Latos I-8'!H87</f>
        <v>0</v>
      </c>
      <c r="K105" s="98" t="n">
        <f aca="false">IF(J105&gt;0,$AB105*J105,0)</f>
        <v>0</v>
      </c>
      <c r="L105" s="98"/>
      <c r="M105" s="156" t="n">
        <f aca="false">'Bractus M-14'!H87</f>
        <v>0</v>
      </c>
      <c r="N105" s="98" t="n">
        <f aca="false">IF(M105&gt;0,$AB105*M105,0)</f>
        <v>0</v>
      </c>
      <c r="O105" s="98"/>
      <c r="P105" s="156" t="n">
        <f aca="false">'Pelatus C-12'!H87</f>
        <v>0</v>
      </c>
      <c r="Q105" s="98" t="n">
        <f aca="false">IF(P105&gt;0,$AB105*P105,0)</f>
        <v>0</v>
      </c>
      <c r="R105" s="98"/>
      <c r="S105" s="156" t="n">
        <f aca="false">'Nyrius F-6'!H87</f>
        <v>0</v>
      </c>
      <c r="T105" s="98" t="n">
        <f aca="false">IF(S105&gt;0,$AB105*S105,0)</f>
        <v>0</v>
      </c>
      <c r="U105" s="98"/>
      <c r="V105" s="157" t="n">
        <f aca="false">'Latos M-7'!G87</f>
        <v>0</v>
      </c>
      <c r="W105" s="98" t="n">
        <f aca="false">IF(V105&gt;0,$AB105*V105,0)</f>
        <v>0</v>
      </c>
      <c r="X105" s="98"/>
      <c r="Y105" s="158" t="n">
        <f aca="false">'Master mission requirement list'!G87</f>
        <v>0</v>
      </c>
      <c r="Z105" s="159" t="n">
        <f aca="false">IF(I105-Y105&gt;0,I105-Y105,0)</f>
        <v>0</v>
      </c>
      <c r="AA105" s="159" t="n">
        <f aca="false">IF(Y105-H105&gt;0,Y105-H105,0)</f>
        <v>0</v>
      </c>
      <c r="AB105" s="102"/>
      <c r="AC105" s="102"/>
      <c r="AD105" s="160" t="n">
        <f aca="false">AB105*Y105</f>
        <v>0</v>
      </c>
      <c r="AE105" s="160"/>
      <c r="AF105" s="74"/>
      <c r="AG105" s="74"/>
      <c r="AH105" s="74"/>
      <c r="AI105" s="74"/>
      <c r="AJ105" s="74"/>
      <c r="AK105" s="74"/>
      <c r="AL105" s="74"/>
      <c r="AM105" s="74"/>
      <c r="AN105" s="74"/>
      <c r="AO105" s="74"/>
    </row>
    <row r="106" customFormat="false" ht="15.95" hidden="false" customHeight="true" outlineLevel="0" collapsed="false">
      <c r="A106" s="142"/>
      <c r="B106" s="152" t="n">
        <f aca="false">'Additional items'!$B20</f>
        <v>0</v>
      </c>
      <c r="C106" s="152"/>
      <c r="D106" s="152"/>
      <c r="E106" s="152"/>
      <c r="F106" s="152"/>
      <c r="G106" s="152"/>
      <c r="H106" s="153" t="n">
        <f aca="false">I106</f>
        <v>0</v>
      </c>
      <c r="I106" s="154"/>
      <c r="J106" s="155" t="n">
        <f aca="false">'Latos I-8'!H88</f>
        <v>0</v>
      </c>
      <c r="K106" s="98" t="n">
        <f aca="false">IF(J106&gt;0,$AB106*J106,0)</f>
        <v>0</v>
      </c>
      <c r="L106" s="98"/>
      <c r="M106" s="156" t="n">
        <f aca="false">'Bractus M-14'!H88</f>
        <v>0</v>
      </c>
      <c r="N106" s="98" t="n">
        <f aca="false">IF(M106&gt;0,$AB106*M106,0)</f>
        <v>0</v>
      </c>
      <c r="O106" s="98"/>
      <c r="P106" s="156" t="n">
        <f aca="false">'Pelatus C-12'!H88</f>
        <v>0</v>
      </c>
      <c r="Q106" s="98" t="n">
        <f aca="false">IF(P106&gt;0,$AB106*P106,0)</f>
        <v>0</v>
      </c>
      <c r="R106" s="98"/>
      <c r="S106" s="156" t="n">
        <f aca="false">'Nyrius F-6'!H88</f>
        <v>0</v>
      </c>
      <c r="T106" s="98" t="n">
        <f aca="false">IF(S106&gt;0,$AB106*S106,0)</f>
        <v>0</v>
      </c>
      <c r="U106" s="98"/>
      <c r="V106" s="157" t="n">
        <f aca="false">'Latos M-7'!G88</f>
        <v>0</v>
      </c>
      <c r="W106" s="98" t="n">
        <f aca="false">IF(V106&gt;0,$AB106*V106,0)</f>
        <v>0</v>
      </c>
      <c r="X106" s="98"/>
      <c r="Y106" s="158" t="n">
        <f aca="false">'Master mission requirement list'!G88</f>
        <v>0</v>
      </c>
      <c r="Z106" s="159" t="n">
        <f aca="false">IF(I106-Y106&gt;0,I106-Y106,0)</f>
        <v>0</v>
      </c>
      <c r="AA106" s="159" t="n">
        <f aca="false">IF(Y106-H106&gt;0,Y106-H106,0)</f>
        <v>0</v>
      </c>
      <c r="AB106" s="102"/>
      <c r="AC106" s="102"/>
      <c r="AD106" s="160" t="n">
        <f aca="false">AB106*Y106</f>
        <v>0</v>
      </c>
      <c r="AE106" s="160"/>
      <c r="AF106" s="74"/>
      <c r="AG106" s="74"/>
      <c r="AH106" s="74"/>
      <c r="AI106" s="74"/>
      <c r="AJ106" s="74"/>
      <c r="AK106" s="74"/>
      <c r="AL106" s="74"/>
      <c r="AM106" s="74"/>
      <c r="AN106" s="74"/>
      <c r="AO106" s="74"/>
    </row>
    <row r="107" customFormat="false" ht="15.95" hidden="false" customHeight="true" outlineLevel="0" collapsed="false">
      <c r="A107" s="142"/>
      <c r="B107" s="152" t="n">
        <f aca="false">'Additional items'!$B21</f>
        <v>0</v>
      </c>
      <c r="C107" s="152"/>
      <c r="D107" s="152"/>
      <c r="E107" s="152"/>
      <c r="F107" s="152"/>
      <c r="G107" s="152"/>
      <c r="H107" s="153" t="n">
        <f aca="false">I107</f>
        <v>0</v>
      </c>
      <c r="I107" s="154"/>
      <c r="J107" s="155" t="n">
        <f aca="false">'Latos I-8'!H89</f>
        <v>0</v>
      </c>
      <c r="K107" s="98" t="n">
        <f aca="false">IF(J107&gt;0,$AB107*J107,0)</f>
        <v>0</v>
      </c>
      <c r="L107" s="98"/>
      <c r="M107" s="156" t="n">
        <f aca="false">'Bractus M-14'!H89</f>
        <v>0</v>
      </c>
      <c r="N107" s="98" t="n">
        <f aca="false">IF(M107&gt;0,$AB107*M107,0)</f>
        <v>0</v>
      </c>
      <c r="O107" s="98"/>
      <c r="P107" s="156" t="n">
        <f aca="false">'Pelatus C-12'!H89</f>
        <v>0</v>
      </c>
      <c r="Q107" s="98" t="n">
        <f aca="false">IF(P107&gt;0,$AB107*P107,0)</f>
        <v>0</v>
      </c>
      <c r="R107" s="98"/>
      <c r="S107" s="156" t="n">
        <f aca="false">'Nyrius F-6'!H89</f>
        <v>0</v>
      </c>
      <c r="T107" s="98" t="n">
        <f aca="false">IF(S107&gt;0,$AB107*S107,0)</f>
        <v>0</v>
      </c>
      <c r="U107" s="98"/>
      <c r="V107" s="157" t="n">
        <f aca="false">'Latos M-7'!G89</f>
        <v>0</v>
      </c>
      <c r="W107" s="98" t="n">
        <f aca="false">IF(V107&gt;0,$AB107*V107,0)</f>
        <v>0</v>
      </c>
      <c r="X107" s="98"/>
      <c r="Y107" s="158" t="n">
        <f aca="false">'Master mission requirement list'!G89</f>
        <v>0</v>
      </c>
      <c r="Z107" s="159" t="n">
        <f aca="false">IF(I107-Y107&gt;0,I107-Y107,0)</f>
        <v>0</v>
      </c>
      <c r="AA107" s="159" t="n">
        <f aca="false">IF(Y107-H107&gt;0,Y107-H107,0)</f>
        <v>0</v>
      </c>
      <c r="AB107" s="102"/>
      <c r="AC107" s="102"/>
      <c r="AD107" s="160" t="n">
        <f aca="false">AB107*Y107</f>
        <v>0</v>
      </c>
      <c r="AE107" s="160"/>
      <c r="AF107" s="74"/>
      <c r="AG107" s="74"/>
      <c r="AH107" s="74"/>
      <c r="AI107" s="74"/>
      <c r="AJ107" s="74"/>
      <c r="AK107" s="74"/>
      <c r="AL107" s="74"/>
      <c r="AM107" s="74"/>
      <c r="AN107" s="74"/>
      <c r="AO107" s="74"/>
    </row>
    <row r="108" customFormat="false" ht="15.95" hidden="false" customHeight="true" outlineLevel="0" collapsed="false">
      <c r="A108" s="142"/>
      <c r="B108" s="152" t="n">
        <f aca="false">'Additional items'!$B22</f>
        <v>0</v>
      </c>
      <c r="C108" s="152"/>
      <c r="D108" s="152"/>
      <c r="E108" s="152"/>
      <c r="F108" s="152"/>
      <c r="G108" s="152"/>
      <c r="H108" s="153" t="n">
        <f aca="false">I108</f>
        <v>0</v>
      </c>
      <c r="I108" s="154"/>
      <c r="J108" s="155" t="n">
        <f aca="false">'Latos I-8'!H90</f>
        <v>0</v>
      </c>
      <c r="K108" s="98" t="n">
        <f aca="false">IF(J108&gt;0,$AB108*J108,0)</f>
        <v>0</v>
      </c>
      <c r="L108" s="98"/>
      <c r="M108" s="156" t="n">
        <f aca="false">'Bractus M-14'!H90</f>
        <v>0</v>
      </c>
      <c r="N108" s="98" t="n">
        <f aca="false">IF(M108&gt;0,$AB108*M108,0)</f>
        <v>0</v>
      </c>
      <c r="O108" s="98"/>
      <c r="P108" s="156" t="n">
        <f aca="false">'Pelatus C-12'!H90</f>
        <v>0</v>
      </c>
      <c r="Q108" s="98" t="n">
        <f aca="false">IF(P108&gt;0,$AB108*P108,0)</f>
        <v>0</v>
      </c>
      <c r="R108" s="98"/>
      <c r="S108" s="156" t="n">
        <f aca="false">'Nyrius F-6'!H90</f>
        <v>0</v>
      </c>
      <c r="T108" s="98" t="n">
        <f aca="false">IF(S108&gt;0,$AB108*S108,0)</f>
        <v>0</v>
      </c>
      <c r="U108" s="98"/>
      <c r="V108" s="157" t="n">
        <f aca="false">'Latos M-7'!G90</f>
        <v>0</v>
      </c>
      <c r="W108" s="98" t="n">
        <f aca="false">IF(V108&gt;0,$AB108*V108,0)</f>
        <v>0</v>
      </c>
      <c r="X108" s="98"/>
      <c r="Y108" s="158" t="n">
        <f aca="false">'Master mission requirement list'!G90</f>
        <v>0</v>
      </c>
      <c r="Z108" s="159" t="n">
        <f aca="false">IF(I108-Y108&gt;0,I108-Y108,0)</f>
        <v>0</v>
      </c>
      <c r="AA108" s="159" t="n">
        <f aca="false">IF(Y108-H108&gt;0,Y108-H108,0)</f>
        <v>0</v>
      </c>
      <c r="AB108" s="102"/>
      <c r="AC108" s="102"/>
      <c r="AD108" s="160" t="n">
        <f aca="false">AB108*Y108</f>
        <v>0</v>
      </c>
      <c r="AE108" s="160"/>
      <c r="AF108" s="74"/>
      <c r="AG108" s="74"/>
      <c r="AH108" s="74"/>
      <c r="AI108" s="74"/>
      <c r="AJ108" s="74"/>
      <c r="AK108" s="74"/>
      <c r="AL108" s="74"/>
      <c r="AM108" s="74"/>
      <c r="AN108" s="74"/>
      <c r="AO108" s="74"/>
    </row>
    <row r="109" customFormat="false" ht="15.95" hidden="false" customHeight="true" outlineLevel="0" collapsed="false">
      <c r="A109" s="142"/>
      <c r="B109" s="152" t="n">
        <f aca="false">'Additional items'!$B23</f>
        <v>0</v>
      </c>
      <c r="C109" s="152"/>
      <c r="D109" s="152"/>
      <c r="E109" s="152"/>
      <c r="F109" s="152"/>
      <c r="G109" s="152"/>
      <c r="H109" s="153" t="n">
        <f aca="false">I109</f>
        <v>0</v>
      </c>
      <c r="I109" s="154"/>
      <c r="J109" s="155" t="n">
        <f aca="false">'Latos I-8'!H91</f>
        <v>0</v>
      </c>
      <c r="K109" s="98" t="n">
        <f aca="false">IF(J109&gt;0,$AB109*J109,0)</f>
        <v>0</v>
      </c>
      <c r="L109" s="98"/>
      <c r="M109" s="156" t="n">
        <f aca="false">'Bractus M-14'!H91</f>
        <v>0</v>
      </c>
      <c r="N109" s="98" t="n">
        <f aca="false">IF(M109&gt;0,$AB109*M109,0)</f>
        <v>0</v>
      </c>
      <c r="O109" s="98"/>
      <c r="P109" s="156" t="n">
        <f aca="false">'Pelatus C-12'!H91</f>
        <v>0</v>
      </c>
      <c r="Q109" s="98" t="n">
        <f aca="false">IF(P109&gt;0,$AB109*P109,0)</f>
        <v>0</v>
      </c>
      <c r="R109" s="98"/>
      <c r="S109" s="156" t="n">
        <f aca="false">'Nyrius F-6'!H91</f>
        <v>0</v>
      </c>
      <c r="T109" s="98" t="n">
        <f aca="false">IF(S109&gt;0,$AB109*S109,0)</f>
        <v>0</v>
      </c>
      <c r="U109" s="98"/>
      <c r="V109" s="157" t="n">
        <f aca="false">'Latos M-7'!G91</f>
        <v>0</v>
      </c>
      <c r="W109" s="98" t="n">
        <f aca="false">IF(V109&gt;0,$AB109*V109,0)</f>
        <v>0</v>
      </c>
      <c r="X109" s="98"/>
      <c r="Y109" s="158" t="n">
        <f aca="false">'Master mission requirement list'!G91</f>
        <v>0</v>
      </c>
      <c r="Z109" s="159" t="n">
        <f aca="false">IF(I109-Y109&gt;0,I109-Y109,0)</f>
        <v>0</v>
      </c>
      <c r="AA109" s="159" t="n">
        <f aca="false">IF(Y109-H109&gt;0,Y109-H109,0)</f>
        <v>0</v>
      </c>
      <c r="AB109" s="102"/>
      <c r="AC109" s="102"/>
      <c r="AD109" s="160" t="n">
        <f aca="false">AB109*Y109</f>
        <v>0</v>
      </c>
      <c r="AE109" s="160"/>
      <c r="AF109" s="74"/>
      <c r="AG109" s="74"/>
      <c r="AH109" s="74"/>
      <c r="AI109" s="74"/>
      <c r="AJ109" s="74"/>
      <c r="AK109" s="74"/>
      <c r="AL109" s="74"/>
      <c r="AM109" s="74"/>
      <c r="AN109" s="74"/>
      <c r="AO109" s="74"/>
    </row>
    <row r="110" customFormat="false" ht="15.95" hidden="false" customHeight="true" outlineLevel="0" collapsed="false">
      <c r="A110" s="142"/>
      <c r="B110" s="168" t="n">
        <f aca="false">'Additional items'!$B24</f>
        <v>0</v>
      </c>
      <c r="C110" s="168"/>
      <c r="D110" s="168"/>
      <c r="E110" s="168"/>
      <c r="F110" s="168"/>
      <c r="G110" s="168"/>
      <c r="H110" s="169" t="n">
        <f aca="false">I110</f>
        <v>0</v>
      </c>
      <c r="I110" s="170"/>
      <c r="J110" s="171" t="n">
        <f aca="false">'Latos I-8'!H92</f>
        <v>0</v>
      </c>
      <c r="K110" s="110" t="n">
        <f aca="false">IF(J110&gt;0,$AB110*J110,0)</f>
        <v>0</v>
      </c>
      <c r="L110" s="110"/>
      <c r="M110" s="172" t="n">
        <f aca="false">'Bractus M-14'!H92</f>
        <v>0</v>
      </c>
      <c r="N110" s="110" t="n">
        <f aca="false">IF(M110&gt;0,$AB110*M110,0)</f>
        <v>0</v>
      </c>
      <c r="O110" s="110"/>
      <c r="P110" s="172" t="n">
        <f aca="false">'Pelatus C-12'!H92</f>
        <v>0</v>
      </c>
      <c r="Q110" s="110" t="n">
        <f aca="false">IF(P110&gt;0,$AB110*P110,0)</f>
        <v>0</v>
      </c>
      <c r="R110" s="110"/>
      <c r="S110" s="172" t="n">
        <f aca="false">'Nyrius F-6'!H92</f>
        <v>0</v>
      </c>
      <c r="T110" s="110" t="n">
        <f aca="false">IF(S110&gt;0,$AB110*S110,0)</f>
        <v>0</v>
      </c>
      <c r="U110" s="110"/>
      <c r="V110" s="173" t="n">
        <f aca="false">'Latos M-7'!G92</f>
        <v>0</v>
      </c>
      <c r="W110" s="110" t="n">
        <f aca="false">IF(V110&gt;0,$AB110*V110,0)</f>
        <v>0</v>
      </c>
      <c r="X110" s="110"/>
      <c r="Y110" s="174" t="n">
        <f aca="false">'Master mission requirement list'!G92</f>
        <v>0</v>
      </c>
      <c r="Z110" s="175" t="n">
        <f aca="false">IF(I110-Y110&gt;0,I110-Y110,0)</f>
        <v>0</v>
      </c>
      <c r="AA110" s="175" t="n">
        <f aca="false">IF(Y110-H110&gt;0,Y110-H110,0)</f>
        <v>0</v>
      </c>
      <c r="AB110" s="114"/>
      <c r="AC110" s="114"/>
      <c r="AD110" s="176" t="n">
        <f aca="false">AB110*Y110</f>
        <v>0</v>
      </c>
      <c r="AE110" s="176"/>
      <c r="AF110" s="74"/>
      <c r="AG110" s="74"/>
      <c r="AH110" s="74"/>
      <c r="AI110" s="74"/>
      <c r="AJ110" s="74"/>
      <c r="AK110" s="74"/>
      <c r="AL110" s="74"/>
      <c r="AM110" s="74"/>
      <c r="AN110" s="74"/>
      <c r="AO110" s="74"/>
    </row>
    <row r="111" customFormat="false" ht="15.95" hidden="false" customHeight="true" outlineLevel="0" collapsed="false">
      <c r="A111" s="73"/>
      <c r="B111" s="73"/>
      <c r="C111" s="73"/>
      <c r="D111" s="73"/>
      <c r="E111" s="73"/>
      <c r="F111" s="73"/>
      <c r="G111" s="73"/>
      <c r="H111" s="73"/>
      <c r="I111" s="73"/>
      <c r="J111" s="73"/>
      <c r="K111" s="177" t="n">
        <f aca="false">SUM(K82:L110)</f>
        <v>0</v>
      </c>
      <c r="L111" s="177"/>
      <c r="M111" s="73"/>
      <c r="N111" s="177" t="n">
        <f aca="false">SUM(N82:O110)</f>
        <v>0</v>
      </c>
      <c r="O111" s="177"/>
      <c r="P111" s="73"/>
      <c r="Q111" s="177" t="n">
        <f aca="false">SUM(Q82:R110)</f>
        <v>0</v>
      </c>
      <c r="R111" s="177"/>
      <c r="S111" s="73"/>
      <c r="T111" s="177" t="n">
        <f aca="false">SUM(T82:U110)</f>
        <v>0</v>
      </c>
      <c r="U111" s="177"/>
      <c r="V111" s="73"/>
      <c r="W111" s="177" t="n">
        <f aca="false">SUM(W82:X110)</f>
        <v>0</v>
      </c>
      <c r="X111" s="177"/>
      <c r="Y111" s="73"/>
      <c r="Z111" s="73"/>
      <c r="AA111" s="73"/>
      <c r="AB111" s="73"/>
      <c r="AC111" s="73"/>
      <c r="AD111" s="178" t="n">
        <f aca="false">SUM(AD82:AE110)</f>
        <v>0</v>
      </c>
      <c r="AE111" s="178"/>
      <c r="AF111" s="72"/>
      <c r="AG111" s="72"/>
      <c r="AH111" s="72"/>
      <c r="AI111" s="72"/>
      <c r="AJ111" s="72"/>
      <c r="AK111" s="72"/>
      <c r="AL111" s="72"/>
      <c r="AM111" s="72"/>
      <c r="AN111" s="72"/>
      <c r="AO111" s="72"/>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row>
    <row r="112" customFormat="false" ht="15.95" hidden="false" customHeight="true" outlineLevel="0" collapsed="false">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4"/>
      <c r="AG112" s="74"/>
      <c r="AH112" s="74"/>
      <c r="AI112" s="74"/>
      <c r="AJ112" s="74"/>
      <c r="AK112" s="74"/>
      <c r="AL112" s="74"/>
      <c r="AM112" s="74"/>
      <c r="AN112" s="74"/>
      <c r="AO112" s="74"/>
    </row>
    <row r="113" customFormat="false" ht="15.95" hidden="false" customHeight="true" outlineLevel="0" collapsed="false">
      <c r="A113" s="72"/>
      <c r="B113" s="72"/>
      <c r="C113" s="72"/>
      <c r="D113" s="72"/>
      <c r="E113" s="72"/>
      <c r="F113" s="72"/>
      <c r="G113" s="72"/>
      <c r="H113" s="136" t="s">
        <v>115</v>
      </c>
      <c r="I113" s="179" t="s">
        <v>116</v>
      </c>
      <c r="J113" s="180" t="s">
        <v>47</v>
      </c>
      <c r="K113" s="77" t="s">
        <v>48</v>
      </c>
      <c r="L113" s="77"/>
      <c r="M113" s="181" t="s">
        <v>49</v>
      </c>
      <c r="N113" s="77" t="s">
        <v>48</v>
      </c>
      <c r="O113" s="77"/>
      <c r="P113" s="181" t="s">
        <v>50</v>
      </c>
      <c r="Q113" s="77" t="s">
        <v>48</v>
      </c>
      <c r="R113" s="77"/>
      <c r="S113" s="181" t="s">
        <v>51</v>
      </c>
      <c r="T113" s="77" t="s">
        <v>48</v>
      </c>
      <c r="U113" s="77"/>
      <c r="V113" s="182" t="s">
        <v>52</v>
      </c>
      <c r="W113" s="77" t="s">
        <v>48</v>
      </c>
      <c r="X113" s="77"/>
      <c r="Y113" s="183" t="s">
        <v>53</v>
      </c>
      <c r="Z113" s="179" t="s">
        <v>54</v>
      </c>
      <c r="AA113" s="179" t="s">
        <v>117</v>
      </c>
      <c r="AB113" s="179" t="s">
        <v>118</v>
      </c>
      <c r="AC113" s="179"/>
      <c r="AD113" s="179" t="s">
        <v>57</v>
      </c>
      <c r="AE113" s="179"/>
      <c r="AF113" s="74"/>
      <c r="AG113" s="74"/>
      <c r="AH113" s="74"/>
      <c r="AI113" s="74"/>
      <c r="AJ113" s="74"/>
      <c r="AK113" s="74"/>
      <c r="AL113" s="74"/>
      <c r="AM113" s="74"/>
      <c r="AN113" s="74"/>
      <c r="AO113" s="74"/>
    </row>
    <row r="114" customFormat="false" ht="15.95" hidden="false" customHeight="true" outlineLevel="0" collapsed="false">
      <c r="A114" s="72"/>
      <c r="B114" s="72"/>
      <c r="C114" s="72"/>
      <c r="D114" s="72"/>
      <c r="E114" s="72"/>
      <c r="F114" s="72"/>
      <c r="G114" s="72"/>
      <c r="H114" s="136"/>
      <c r="I114" s="179"/>
      <c r="J114" s="180"/>
      <c r="K114" s="77"/>
      <c r="L114" s="77"/>
      <c r="M114" s="181"/>
      <c r="N114" s="77"/>
      <c r="O114" s="77"/>
      <c r="P114" s="181"/>
      <c r="Q114" s="77"/>
      <c r="R114" s="77"/>
      <c r="S114" s="181"/>
      <c r="T114" s="77"/>
      <c r="U114" s="77"/>
      <c r="V114" s="182"/>
      <c r="W114" s="77"/>
      <c r="X114" s="77"/>
      <c r="Y114" s="183"/>
      <c r="Z114" s="179"/>
      <c r="AA114" s="179"/>
      <c r="AB114" s="179"/>
      <c r="AC114" s="179"/>
      <c r="AD114" s="179"/>
      <c r="AE114" s="179"/>
      <c r="AF114" s="74"/>
      <c r="AG114" s="74"/>
      <c r="AH114" s="74"/>
      <c r="AI114" s="74"/>
      <c r="AJ114" s="74"/>
      <c r="AK114" s="74"/>
      <c r="AL114" s="74"/>
      <c r="AM114" s="74"/>
      <c r="AN114" s="74"/>
      <c r="AO114" s="74"/>
    </row>
    <row r="115" customFormat="false" ht="15.95" hidden="false" customHeight="true" outlineLevel="0" collapsed="false">
      <c r="A115" s="72"/>
      <c r="B115" s="72"/>
      <c r="C115" s="72"/>
      <c r="D115" s="72"/>
      <c r="E115" s="72"/>
      <c r="F115" s="72"/>
      <c r="G115" s="72"/>
      <c r="H115" s="136"/>
      <c r="I115" s="179"/>
      <c r="J115" s="180"/>
      <c r="K115" s="77"/>
      <c r="L115" s="77"/>
      <c r="M115" s="181"/>
      <c r="N115" s="77"/>
      <c r="O115" s="77"/>
      <c r="P115" s="181"/>
      <c r="Q115" s="77"/>
      <c r="R115" s="77"/>
      <c r="S115" s="181"/>
      <c r="T115" s="77"/>
      <c r="U115" s="77"/>
      <c r="V115" s="182"/>
      <c r="W115" s="77"/>
      <c r="X115" s="77"/>
      <c r="Y115" s="183"/>
      <c r="Z115" s="179"/>
      <c r="AA115" s="179"/>
      <c r="AB115" s="179"/>
      <c r="AC115" s="179"/>
      <c r="AD115" s="179"/>
      <c r="AE115" s="179"/>
      <c r="AF115" s="74"/>
      <c r="AG115" s="74"/>
      <c r="AH115" s="74"/>
      <c r="AI115" s="74"/>
      <c r="AJ115" s="74"/>
      <c r="AK115" s="74"/>
      <c r="AL115" s="74"/>
      <c r="AM115" s="74"/>
      <c r="AN115" s="74"/>
      <c r="AO115" s="74"/>
    </row>
    <row r="116" customFormat="false" ht="15.95" hidden="false" customHeight="true" outlineLevel="0" collapsed="false">
      <c r="A116" s="72"/>
      <c r="B116" s="72"/>
      <c r="C116" s="72"/>
      <c r="D116" s="72"/>
      <c r="E116" s="72"/>
      <c r="F116" s="72"/>
      <c r="G116" s="72"/>
      <c r="H116" s="136"/>
      <c r="I116" s="179"/>
      <c r="J116" s="180"/>
      <c r="K116" s="77"/>
      <c r="L116" s="77"/>
      <c r="M116" s="181"/>
      <c r="N116" s="77"/>
      <c r="O116" s="77"/>
      <c r="P116" s="181"/>
      <c r="Q116" s="77"/>
      <c r="R116" s="77"/>
      <c r="S116" s="181"/>
      <c r="T116" s="77"/>
      <c r="U116" s="77"/>
      <c r="V116" s="182"/>
      <c r="W116" s="77"/>
      <c r="X116" s="77"/>
      <c r="Y116" s="183"/>
      <c r="Z116" s="179"/>
      <c r="AA116" s="179"/>
      <c r="AB116" s="179"/>
      <c r="AC116" s="179"/>
      <c r="AD116" s="179"/>
      <c r="AE116" s="179"/>
      <c r="AF116" s="74"/>
      <c r="AG116" s="74"/>
      <c r="AH116" s="74"/>
      <c r="AI116" s="74"/>
      <c r="AJ116" s="74"/>
      <c r="AK116" s="74"/>
      <c r="AL116" s="74"/>
      <c r="AM116" s="74"/>
      <c r="AN116" s="74"/>
      <c r="AO116" s="74"/>
    </row>
    <row r="117" customFormat="false" ht="15.95" hidden="false" customHeight="true" outlineLevel="0" collapsed="false">
      <c r="A117" s="72"/>
      <c r="B117" s="72"/>
      <c r="C117" s="72"/>
      <c r="D117" s="72"/>
      <c r="E117" s="72"/>
      <c r="F117" s="72"/>
      <c r="G117" s="72"/>
      <c r="H117" s="136"/>
      <c r="I117" s="179"/>
      <c r="J117" s="180"/>
      <c r="K117" s="77"/>
      <c r="L117" s="77"/>
      <c r="M117" s="181"/>
      <c r="N117" s="77"/>
      <c r="O117" s="77"/>
      <c r="P117" s="181"/>
      <c r="Q117" s="77"/>
      <c r="R117" s="77"/>
      <c r="S117" s="181"/>
      <c r="T117" s="77"/>
      <c r="U117" s="77"/>
      <c r="V117" s="182"/>
      <c r="W117" s="77"/>
      <c r="X117" s="77"/>
      <c r="Y117" s="183"/>
      <c r="Z117" s="179"/>
      <c r="AA117" s="179"/>
      <c r="AB117" s="179"/>
      <c r="AC117" s="179"/>
      <c r="AD117" s="179"/>
      <c r="AE117" s="179"/>
      <c r="AF117" s="74"/>
      <c r="AG117" s="74"/>
      <c r="AH117" s="74"/>
      <c r="AI117" s="74"/>
      <c r="AJ117" s="74"/>
      <c r="AK117" s="74"/>
      <c r="AL117" s="74"/>
      <c r="AM117" s="74"/>
      <c r="AN117" s="74"/>
      <c r="AO117" s="74"/>
    </row>
    <row r="118" customFormat="false" ht="15.95" hidden="false" customHeight="true" outlineLevel="0" collapsed="false">
      <c r="A118" s="184" t="s">
        <v>119</v>
      </c>
      <c r="B118" s="185" t="s">
        <v>120</v>
      </c>
      <c r="C118" s="185"/>
      <c r="D118" s="185"/>
      <c r="E118" s="185"/>
      <c r="F118" s="185"/>
      <c r="G118" s="185"/>
      <c r="H118" s="186" t="n">
        <f aca="false">I118</f>
        <v>0</v>
      </c>
      <c r="I118" s="187"/>
      <c r="J118" s="188" t="n">
        <f aca="false">'Latos I-8'!H93</f>
        <v>0</v>
      </c>
      <c r="K118" s="86" t="n">
        <f aca="false">IF(J118&gt;0,$AB118*J118,0)</f>
        <v>0</v>
      </c>
      <c r="L118" s="86"/>
      <c r="M118" s="189" t="n">
        <f aca="false">'Bractus M-14'!H93</f>
        <v>0</v>
      </c>
      <c r="N118" s="86" t="n">
        <f aca="false">IF(M118&gt;0,$AB118*M118,0)</f>
        <v>0</v>
      </c>
      <c r="O118" s="86"/>
      <c r="P118" s="189" t="n">
        <f aca="false">'Pelatus C-12'!H93</f>
        <v>0</v>
      </c>
      <c r="Q118" s="86" t="n">
        <f aca="false">IF(P118&gt;0,$AB118*P118,0)</f>
        <v>0</v>
      </c>
      <c r="R118" s="86"/>
      <c r="S118" s="189" t="n">
        <f aca="false">'Nyrius F-6'!H93</f>
        <v>0</v>
      </c>
      <c r="T118" s="86" t="n">
        <f aca="false">IF(S118&gt;0,$AB118*S118,0)</f>
        <v>0</v>
      </c>
      <c r="U118" s="86"/>
      <c r="V118" s="190" t="n">
        <f aca="false">'Latos M-7'!G93</f>
        <v>0</v>
      </c>
      <c r="W118" s="86" t="n">
        <f aca="false">IF(V118&gt;0,$AB118*V118,0)</f>
        <v>0</v>
      </c>
      <c r="X118" s="86"/>
      <c r="Y118" s="188" t="n">
        <f aca="false">'Master mission requirement list'!G93</f>
        <v>0</v>
      </c>
      <c r="Z118" s="191" t="n">
        <f aca="false">IF(I118-Y118&gt;0,I118-Y118,0)</f>
        <v>0</v>
      </c>
      <c r="AA118" s="192" t="n">
        <f aca="false">IF(Y118-H118&gt;0,Y118-H118,0)</f>
        <v>0</v>
      </c>
      <c r="AB118" s="193" t="n">
        <v>1292</v>
      </c>
      <c r="AC118" s="193"/>
      <c r="AD118" s="194" t="n">
        <f aca="false">AB118*Y118</f>
        <v>0</v>
      </c>
      <c r="AE118" s="194"/>
      <c r="AF118" s="74"/>
      <c r="AG118" s="74"/>
      <c r="AH118" s="74"/>
      <c r="AI118" s="74"/>
      <c r="AJ118" s="74"/>
      <c r="AK118" s="74"/>
      <c r="AL118" s="74"/>
      <c r="AM118" s="74"/>
      <c r="AN118" s="74"/>
      <c r="AO118" s="74"/>
    </row>
    <row r="119" customFormat="false" ht="15.95" hidden="false" customHeight="true" outlineLevel="0" collapsed="false">
      <c r="A119" s="184"/>
      <c r="B119" s="195" t="s">
        <v>121</v>
      </c>
      <c r="C119" s="195"/>
      <c r="D119" s="195"/>
      <c r="E119" s="195"/>
      <c r="F119" s="195"/>
      <c r="G119" s="195"/>
      <c r="H119" s="161" t="n">
        <f aca="false">I119</f>
        <v>0</v>
      </c>
      <c r="I119" s="196"/>
      <c r="J119" s="197" t="n">
        <f aca="false">'Latos I-8'!H94</f>
        <v>0</v>
      </c>
      <c r="K119" s="98" t="n">
        <f aca="false">IF(J119&gt;0,$AB119*J119,0)</f>
        <v>0</v>
      </c>
      <c r="L119" s="98"/>
      <c r="M119" s="198" t="n">
        <f aca="false">'Bractus M-14'!H94</f>
        <v>0</v>
      </c>
      <c r="N119" s="98" t="n">
        <f aca="false">IF(M119&gt;0,$AB119*M119,0)</f>
        <v>0</v>
      </c>
      <c r="O119" s="98"/>
      <c r="P119" s="198" t="n">
        <f aca="false">'Pelatus C-12'!H94</f>
        <v>0</v>
      </c>
      <c r="Q119" s="98" t="n">
        <f aca="false">IF(P119&gt;0,$AB119*P119,0)</f>
        <v>0</v>
      </c>
      <c r="R119" s="98"/>
      <c r="S119" s="198" t="n">
        <f aca="false">'Nyrius F-6'!H94</f>
        <v>0</v>
      </c>
      <c r="T119" s="98" t="n">
        <f aca="false">IF(S119&gt;0,$AB119*S119,0)</f>
        <v>0</v>
      </c>
      <c r="U119" s="98"/>
      <c r="V119" s="199" t="n">
        <f aca="false">'Latos M-7'!G94</f>
        <v>0</v>
      </c>
      <c r="W119" s="98" t="n">
        <f aca="false">IF(V119&gt;0,$AB119*V119,0)</f>
        <v>0</v>
      </c>
      <c r="X119" s="98"/>
      <c r="Y119" s="197" t="n">
        <f aca="false">'Master mission requirement list'!G94</f>
        <v>0</v>
      </c>
      <c r="Z119" s="200" t="n">
        <f aca="false">IF(I119-Y119&gt;0,I119-Y119,0)</f>
        <v>0</v>
      </c>
      <c r="AA119" s="201" t="n">
        <f aca="false">IF(Y119-H119&gt;0,Y119-H119,0)</f>
        <v>0</v>
      </c>
      <c r="AB119" s="166" t="n">
        <v>817</v>
      </c>
      <c r="AC119" s="166"/>
      <c r="AD119" s="202" t="n">
        <f aca="false">AB119*Y119</f>
        <v>0</v>
      </c>
      <c r="AE119" s="202"/>
      <c r="AF119" s="74"/>
      <c r="AG119" s="74"/>
      <c r="AH119" s="74"/>
      <c r="AI119" s="74"/>
      <c r="AJ119" s="74"/>
      <c r="AK119" s="74"/>
      <c r="AL119" s="74"/>
      <c r="AM119" s="74"/>
      <c r="AN119" s="74"/>
      <c r="AO119" s="74"/>
    </row>
    <row r="120" customFormat="false" ht="15.95" hidden="false" customHeight="true" outlineLevel="0" collapsed="false">
      <c r="A120" s="184"/>
      <c r="B120" s="195" t="s">
        <v>122</v>
      </c>
      <c r="C120" s="195"/>
      <c r="D120" s="195"/>
      <c r="E120" s="195"/>
      <c r="F120" s="195"/>
      <c r="G120" s="195"/>
      <c r="H120" s="161" t="n">
        <f aca="false">I120</f>
        <v>0</v>
      </c>
      <c r="I120" s="196"/>
      <c r="J120" s="197" t="n">
        <f aca="false">'Latos I-8'!H95</f>
        <v>0</v>
      </c>
      <c r="K120" s="98" t="n">
        <f aca="false">IF(J120&gt;0,$AB120*J120,0)</f>
        <v>0</v>
      </c>
      <c r="L120" s="98"/>
      <c r="M120" s="198" t="n">
        <f aca="false">'Bractus M-14'!H95</f>
        <v>0</v>
      </c>
      <c r="N120" s="98" t="n">
        <f aca="false">IF(M120&gt;0,$AB120*M120,0)</f>
        <v>0</v>
      </c>
      <c r="O120" s="98"/>
      <c r="P120" s="198" t="n">
        <f aca="false">'Pelatus C-12'!H95</f>
        <v>0</v>
      </c>
      <c r="Q120" s="98" t="n">
        <f aca="false">IF(P120&gt;0,$AB120*P120,0)</f>
        <v>0</v>
      </c>
      <c r="R120" s="98"/>
      <c r="S120" s="198" t="n">
        <f aca="false">'Nyrius F-6'!H95</f>
        <v>0</v>
      </c>
      <c r="T120" s="98" t="n">
        <f aca="false">IF(S120&gt;0,$AB120*S120,0)</f>
        <v>0</v>
      </c>
      <c r="U120" s="98"/>
      <c r="V120" s="199" t="n">
        <f aca="false">'Latos M-7'!G95</f>
        <v>0</v>
      </c>
      <c r="W120" s="98" t="n">
        <f aca="false">IF(V120&gt;0,$AB120*V120,0)</f>
        <v>0</v>
      </c>
      <c r="X120" s="98"/>
      <c r="Y120" s="197" t="n">
        <f aca="false">'Master mission requirement list'!G95</f>
        <v>0</v>
      </c>
      <c r="Z120" s="200" t="n">
        <f aca="false">IF(I120-Y120&gt;0,I120-Y120,0)</f>
        <v>0</v>
      </c>
      <c r="AA120" s="201" t="n">
        <f aca="false">IF(Y120-H120&gt;0,Y120-H120,0)</f>
        <v>0</v>
      </c>
      <c r="AB120" s="166" t="n">
        <v>2380</v>
      </c>
      <c r="AC120" s="166"/>
      <c r="AD120" s="202" t="n">
        <f aca="false">AB120*Y120</f>
        <v>0</v>
      </c>
      <c r="AE120" s="202"/>
      <c r="AF120" s="74"/>
      <c r="AG120" s="74"/>
      <c r="AH120" s="74"/>
      <c r="AI120" s="74"/>
      <c r="AJ120" s="74"/>
      <c r="AK120" s="74"/>
      <c r="AL120" s="74"/>
      <c r="AM120" s="74"/>
      <c r="AN120" s="74"/>
      <c r="AO120" s="74"/>
    </row>
    <row r="121" customFormat="false" ht="15.95" hidden="false" customHeight="true" outlineLevel="0" collapsed="false">
      <c r="A121" s="184"/>
      <c r="B121" s="195" t="s">
        <v>123</v>
      </c>
      <c r="C121" s="195"/>
      <c r="D121" s="195"/>
      <c r="E121" s="195"/>
      <c r="F121" s="195"/>
      <c r="G121" s="195"/>
      <c r="H121" s="161" t="n">
        <f aca="false">I121</f>
        <v>0</v>
      </c>
      <c r="I121" s="196"/>
      <c r="J121" s="197" t="n">
        <f aca="false">'Latos I-8'!H96</f>
        <v>0</v>
      </c>
      <c r="K121" s="98" t="n">
        <f aca="false">IF(J121&gt;0,$AB121*J121,0)</f>
        <v>0</v>
      </c>
      <c r="L121" s="98"/>
      <c r="M121" s="198" t="n">
        <f aca="false">'Bractus M-14'!H96</f>
        <v>0</v>
      </c>
      <c r="N121" s="98" t="n">
        <f aca="false">IF(M121&gt;0,$AB121*M121,0)</f>
        <v>0</v>
      </c>
      <c r="O121" s="98"/>
      <c r="P121" s="198" t="n">
        <f aca="false">'Pelatus C-12'!H96</f>
        <v>0</v>
      </c>
      <c r="Q121" s="98" t="n">
        <f aca="false">IF(P121&gt;0,$AB121*P121,0)</f>
        <v>0</v>
      </c>
      <c r="R121" s="98"/>
      <c r="S121" s="198" t="n">
        <f aca="false">'Nyrius F-6'!H96</f>
        <v>0</v>
      </c>
      <c r="T121" s="98" t="n">
        <f aca="false">IF(S121&gt;0,$AB121*S121,0)</f>
        <v>0</v>
      </c>
      <c r="U121" s="98"/>
      <c r="V121" s="199" t="n">
        <f aca="false">'Latos M-7'!G96</f>
        <v>0</v>
      </c>
      <c r="W121" s="98" t="n">
        <f aca="false">IF(V121&gt;0,$AB121*V121,0)</f>
        <v>0</v>
      </c>
      <c r="X121" s="98"/>
      <c r="Y121" s="197" t="n">
        <f aca="false">'Master mission requirement list'!G96</f>
        <v>0</v>
      </c>
      <c r="Z121" s="200" t="n">
        <f aca="false">IF(I121-Y121&gt;0,I121-Y121,0)</f>
        <v>0</v>
      </c>
      <c r="AA121" s="201" t="n">
        <f aca="false">IF(Y121-H121&gt;0,Y121-H121,0)</f>
        <v>0</v>
      </c>
      <c r="AB121" s="166" t="n">
        <v>211</v>
      </c>
      <c r="AC121" s="166"/>
      <c r="AD121" s="202" t="n">
        <f aca="false">AB121*Y121</f>
        <v>0</v>
      </c>
      <c r="AE121" s="202"/>
      <c r="AF121" s="74"/>
      <c r="AG121" s="74"/>
      <c r="AH121" s="74"/>
      <c r="AI121" s="74"/>
      <c r="AJ121" s="74"/>
      <c r="AK121" s="74"/>
      <c r="AL121" s="74"/>
      <c r="AM121" s="74"/>
      <c r="AN121" s="74"/>
      <c r="AO121" s="74"/>
    </row>
    <row r="122" customFormat="false" ht="15.95" hidden="false" customHeight="true" outlineLevel="0" collapsed="false">
      <c r="A122" s="184"/>
      <c r="B122" s="195" t="s">
        <v>124</v>
      </c>
      <c r="C122" s="195"/>
      <c r="D122" s="195"/>
      <c r="E122" s="195"/>
      <c r="F122" s="195"/>
      <c r="G122" s="195"/>
      <c r="H122" s="161" t="n">
        <f aca="false">I122</f>
        <v>0</v>
      </c>
      <c r="I122" s="196"/>
      <c r="J122" s="197" t="n">
        <f aca="false">'Latos I-8'!H97</f>
        <v>0</v>
      </c>
      <c r="K122" s="98" t="n">
        <f aca="false">IF(J122&gt;0,$AB122*J122,0)</f>
        <v>0</v>
      </c>
      <c r="L122" s="98"/>
      <c r="M122" s="198" t="n">
        <f aca="false">'Bractus M-14'!H97</f>
        <v>0</v>
      </c>
      <c r="N122" s="98" t="n">
        <f aca="false">IF(M122&gt;0,$AB122*M122,0)</f>
        <v>0</v>
      </c>
      <c r="O122" s="98"/>
      <c r="P122" s="198" t="n">
        <f aca="false">'Pelatus C-12'!H97</f>
        <v>0</v>
      </c>
      <c r="Q122" s="98" t="n">
        <f aca="false">IF(P122&gt;0,$AB122*P122,0)</f>
        <v>0</v>
      </c>
      <c r="R122" s="98"/>
      <c r="S122" s="198" t="n">
        <f aca="false">'Nyrius F-6'!H97</f>
        <v>0</v>
      </c>
      <c r="T122" s="98" t="n">
        <f aca="false">IF(S122&gt;0,$AB122*S122,0)</f>
        <v>0</v>
      </c>
      <c r="U122" s="98"/>
      <c r="V122" s="199" t="n">
        <f aca="false">'Latos M-7'!G97</f>
        <v>0</v>
      </c>
      <c r="W122" s="98" t="n">
        <f aca="false">IF(V122&gt;0,$AB122*V122,0)</f>
        <v>0</v>
      </c>
      <c r="X122" s="98"/>
      <c r="Y122" s="197" t="n">
        <f aca="false">'Master mission requirement list'!G97</f>
        <v>0</v>
      </c>
      <c r="Z122" s="200" t="n">
        <f aca="false">IF(I122-Y122&gt;0,I122-Y122,0)</f>
        <v>0</v>
      </c>
      <c r="AA122" s="201" t="n">
        <f aca="false">IF(Y122-H122&gt;0,Y122-H122,0)</f>
        <v>0</v>
      </c>
      <c r="AB122" s="166" t="n">
        <v>219</v>
      </c>
      <c r="AC122" s="166"/>
      <c r="AD122" s="202" t="n">
        <f aca="false">AB122*Y122</f>
        <v>0</v>
      </c>
      <c r="AE122" s="202"/>
      <c r="AF122" s="74"/>
      <c r="AG122" s="74"/>
      <c r="AH122" s="74"/>
      <c r="AI122" s="74"/>
      <c r="AJ122" s="74"/>
      <c r="AK122" s="74"/>
      <c r="AL122" s="74"/>
      <c r="AM122" s="74"/>
      <c r="AN122" s="74"/>
      <c r="AO122" s="74"/>
    </row>
    <row r="123" customFormat="false" ht="15.95" hidden="false" customHeight="true" outlineLevel="0" collapsed="false">
      <c r="A123" s="184"/>
      <c r="B123" s="195" t="s">
        <v>125</v>
      </c>
      <c r="C123" s="195"/>
      <c r="D123" s="195"/>
      <c r="E123" s="195"/>
      <c r="F123" s="195"/>
      <c r="G123" s="195"/>
      <c r="H123" s="161" t="n">
        <f aca="false">I123</f>
        <v>0</v>
      </c>
      <c r="I123" s="196"/>
      <c r="J123" s="197" t="n">
        <f aca="false">'Latos I-8'!H98</f>
        <v>0</v>
      </c>
      <c r="K123" s="98" t="n">
        <f aca="false">IF(J123&gt;0,$AB123*J123,0)</f>
        <v>0</v>
      </c>
      <c r="L123" s="98"/>
      <c r="M123" s="198" t="n">
        <f aca="false">'Bractus M-14'!H98</f>
        <v>0</v>
      </c>
      <c r="N123" s="98" t="n">
        <f aca="false">IF(M123&gt;0,$AB123*M123,0)</f>
        <v>0</v>
      </c>
      <c r="O123" s="98"/>
      <c r="P123" s="198" t="n">
        <f aca="false">'Pelatus C-12'!H98</f>
        <v>0</v>
      </c>
      <c r="Q123" s="98" t="n">
        <f aca="false">IF(P123&gt;0,$AB123*P123,0)</f>
        <v>0</v>
      </c>
      <c r="R123" s="98"/>
      <c r="S123" s="198" t="n">
        <f aca="false">'Nyrius F-6'!H98</f>
        <v>0</v>
      </c>
      <c r="T123" s="98" t="n">
        <f aca="false">IF(S123&gt;0,$AB123*S123,0)</f>
        <v>0</v>
      </c>
      <c r="U123" s="98"/>
      <c r="V123" s="199" t="n">
        <f aca="false">'Latos M-7'!G98</f>
        <v>0</v>
      </c>
      <c r="W123" s="98" t="n">
        <f aca="false">IF(V123&gt;0,$AB123*V123,0)</f>
        <v>0</v>
      </c>
      <c r="X123" s="98"/>
      <c r="Y123" s="197" t="n">
        <f aca="false">'Master mission requirement list'!G98</f>
        <v>0</v>
      </c>
      <c r="Z123" s="200" t="n">
        <f aca="false">IF(I123-Y123&gt;0,I123-Y123,0)</f>
        <v>0</v>
      </c>
      <c r="AA123" s="201" t="n">
        <f aca="false">IF(Y123-H123&gt;0,Y123-H123,0)</f>
        <v>0</v>
      </c>
      <c r="AB123" s="166" t="n">
        <v>44</v>
      </c>
      <c r="AC123" s="166"/>
      <c r="AD123" s="202" t="n">
        <f aca="false">AB123*Y123</f>
        <v>0</v>
      </c>
      <c r="AE123" s="202"/>
      <c r="AF123" s="74"/>
      <c r="AG123" s="74"/>
      <c r="AH123" s="74"/>
      <c r="AI123" s="74"/>
      <c r="AJ123" s="74"/>
      <c r="AK123" s="74"/>
      <c r="AL123" s="74"/>
      <c r="AM123" s="74"/>
      <c r="AN123" s="74"/>
      <c r="AO123" s="74"/>
    </row>
    <row r="124" customFormat="false" ht="15.95" hidden="false" customHeight="true" outlineLevel="0" collapsed="false">
      <c r="A124" s="184"/>
      <c r="B124" s="195" t="s">
        <v>126</v>
      </c>
      <c r="C124" s="195"/>
      <c r="D124" s="195"/>
      <c r="E124" s="195"/>
      <c r="F124" s="195"/>
      <c r="G124" s="195"/>
      <c r="H124" s="161" t="n">
        <f aca="false">I124</f>
        <v>0</v>
      </c>
      <c r="I124" s="196"/>
      <c r="J124" s="197" t="n">
        <f aca="false">'Latos I-8'!H99</f>
        <v>0</v>
      </c>
      <c r="K124" s="98" t="n">
        <f aca="false">IF(J124&gt;0,$AB124*J124,0)</f>
        <v>0</v>
      </c>
      <c r="L124" s="98"/>
      <c r="M124" s="198" t="n">
        <f aca="false">'Bractus M-14'!H99</f>
        <v>0</v>
      </c>
      <c r="N124" s="98" t="n">
        <f aca="false">IF(M124&gt;0,$AB124*M124,0)</f>
        <v>0</v>
      </c>
      <c r="O124" s="98"/>
      <c r="P124" s="198" t="n">
        <f aca="false">'Pelatus C-12'!H99</f>
        <v>0</v>
      </c>
      <c r="Q124" s="98" t="n">
        <f aca="false">IF(P124&gt;0,$AB124*P124,0)</f>
        <v>0</v>
      </c>
      <c r="R124" s="98"/>
      <c r="S124" s="198" t="n">
        <f aca="false">'Nyrius F-6'!H99</f>
        <v>0</v>
      </c>
      <c r="T124" s="98" t="n">
        <f aca="false">IF(S124&gt;0,$AB124*S124,0)</f>
        <v>0</v>
      </c>
      <c r="U124" s="98"/>
      <c r="V124" s="199" t="n">
        <f aca="false">'Latos M-7'!G99</f>
        <v>0</v>
      </c>
      <c r="W124" s="98" t="n">
        <f aca="false">IF(V124&gt;0,$AB124*V124,0)</f>
        <v>0</v>
      </c>
      <c r="X124" s="98"/>
      <c r="Y124" s="197" t="n">
        <f aca="false">'Master mission requirement list'!G99</f>
        <v>0</v>
      </c>
      <c r="Z124" s="200" t="n">
        <f aca="false">IF(I124-Y124&gt;0,I124-Y124,0)</f>
        <v>0</v>
      </c>
      <c r="AA124" s="201" t="n">
        <f aca="false">IF(Y124-H124&gt;0,Y124-H124,0)</f>
        <v>0</v>
      </c>
      <c r="AB124" s="166" t="n">
        <v>320</v>
      </c>
      <c r="AC124" s="166"/>
      <c r="AD124" s="202" t="n">
        <f aca="false">AB124*Y124</f>
        <v>0</v>
      </c>
      <c r="AE124" s="202"/>
      <c r="AF124" s="74"/>
      <c r="AG124" s="74"/>
      <c r="AH124" s="74"/>
      <c r="AI124" s="74"/>
      <c r="AJ124" s="74"/>
      <c r="AK124" s="74"/>
      <c r="AL124" s="74"/>
      <c r="AM124" s="74"/>
      <c r="AN124" s="74"/>
      <c r="AO124" s="74"/>
    </row>
    <row r="125" customFormat="false" ht="15.95" hidden="false" customHeight="true" outlineLevel="0" collapsed="false">
      <c r="A125" s="184"/>
      <c r="B125" s="195" t="s">
        <v>127</v>
      </c>
      <c r="C125" s="195"/>
      <c r="D125" s="195"/>
      <c r="E125" s="195"/>
      <c r="F125" s="195"/>
      <c r="G125" s="195"/>
      <c r="H125" s="161" t="n">
        <f aca="false">I125</f>
        <v>0</v>
      </c>
      <c r="I125" s="196"/>
      <c r="J125" s="197" t="n">
        <f aca="false">'Latos I-8'!H100</f>
        <v>0</v>
      </c>
      <c r="K125" s="98" t="n">
        <f aca="false">IF(J125&gt;0,$AB125*J125,0)</f>
        <v>0</v>
      </c>
      <c r="L125" s="98"/>
      <c r="M125" s="198" t="n">
        <f aca="false">'Bractus M-14'!H100</f>
        <v>0</v>
      </c>
      <c r="N125" s="98" t="n">
        <f aca="false">IF(M125&gt;0,$AB125*M125,0)</f>
        <v>0</v>
      </c>
      <c r="O125" s="98"/>
      <c r="P125" s="198" t="n">
        <f aca="false">'Pelatus C-12'!H100</f>
        <v>0</v>
      </c>
      <c r="Q125" s="98" t="n">
        <f aca="false">IF(P125&gt;0,$AB125*P125,0)</f>
        <v>0</v>
      </c>
      <c r="R125" s="98"/>
      <c r="S125" s="198" t="n">
        <f aca="false">'Nyrius F-6'!H100</f>
        <v>0</v>
      </c>
      <c r="T125" s="98" t="n">
        <f aca="false">IF(S125&gt;0,$AB125*S125,0)</f>
        <v>0</v>
      </c>
      <c r="U125" s="98"/>
      <c r="V125" s="199" t="n">
        <f aca="false">'Latos M-7'!G100</f>
        <v>0</v>
      </c>
      <c r="W125" s="98" t="n">
        <f aca="false">IF(V125&gt;0,$AB125*V125,0)</f>
        <v>0</v>
      </c>
      <c r="X125" s="98"/>
      <c r="Y125" s="197" t="n">
        <f aca="false">'Master mission requirement list'!G100</f>
        <v>0</v>
      </c>
      <c r="Z125" s="200" t="n">
        <f aca="false">IF(I125-Y125&gt;0,I125-Y125,0)</f>
        <v>0</v>
      </c>
      <c r="AA125" s="201" t="n">
        <f aca="false">IF(Y125-H125&gt;0,Y125-H125,0)</f>
        <v>0</v>
      </c>
      <c r="AB125" s="166" t="n">
        <v>22</v>
      </c>
      <c r="AC125" s="166"/>
      <c r="AD125" s="202" t="n">
        <f aca="false">AB125*Y125</f>
        <v>0</v>
      </c>
      <c r="AE125" s="202"/>
      <c r="AF125" s="74"/>
      <c r="AG125" s="74"/>
      <c r="AH125" s="74"/>
      <c r="AI125" s="74"/>
      <c r="AJ125" s="74"/>
      <c r="AK125" s="74"/>
      <c r="AL125" s="74"/>
      <c r="AM125" s="74"/>
      <c r="AN125" s="74"/>
      <c r="AO125" s="74"/>
    </row>
    <row r="126" customFormat="false" ht="15.95" hidden="false" customHeight="true" outlineLevel="0" collapsed="false">
      <c r="A126" s="184"/>
      <c r="B126" s="195" t="s">
        <v>128</v>
      </c>
      <c r="C126" s="195"/>
      <c r="D126" s="195"/>
      <c r="E126" s="195"/>
      <c r="F126" s="195"/>
      <c r="G126" s="195"/>
      <c r="H126" s="161" t="n">
        <f aca="false">I126</f>
        <v>0</v>
      </c>
      <c r="I126" s="196"/>
      <c r="J126" s="197" t="n">
        <f aca="false">'Latos I-8'!H101</f>
        <v>0</v>
      </c>
      <c r="K126" s="98" t="n">
        <f aca="false">IF(J126&gt;0,$AB126*J126,0)</f>
        <v>0</v>
      </c>
      <c r="L126" s="98"/>
      <c r="M126" s="198" t="n">
        <f aca="false">'Bractus M-14'!H101</f>
        <v>0</v>
      </c>
      <c r="N126" s="98" t="n">
        <f aca="false">IF(M126&gt;0,$AB126*M126,0)</f>
        <v>0</v>
      </c>
      <c r="O126" s="98"/>
      <c r="P126" s="198" t="n">
        <f aca="false">'Pelatus C-12'!H101</f>
        <v>0</v>
      </c>
      <c r="Q126" s="98" t="n">
        <f aca="false">IF(P126&gt;0,$AB126*P126,0)</f>
        <v>0</v>
      </c>
      <c r="R126" s="98"/>
      <c r="S126" s="198" t="n">
        <f aca="false">'Nyrius F-6'!H101</f>
        <v>0</v>
      </c>
      <c r="T126" s="98" t="n">
        <f aca="false">IF(S126&gt;0,$AB126*S126,0)</f>
        <v>0</v>
      </c>
      <c r="U126" s="98"/>
      <c r="V126" s="199" t="n">
        <f aca="false">'Latos M-7'!G101</f>
        <v>0</v>
      </c>
      <c r="W126" s="98" t="n">
        <f aca="false">IF(V126&gt;0,$AB126*V126,0)</f>
        <v>0</v>
      </c>
      <c r="X126" s="98"/>
      <c r="Y126" s="197" t="n">
        <f aca="false">'Master mission requirement list'!G101</f>
        <v>0</v>
      </c>
      <c r="Z126" s="200" t="n">
        <f aca="false">IF(I126-Y126&gt;0,I126-Y126,0)</f>
        <v>0</v>
      </c>
      <c r="AA126" s="201" t="n">
        <f aca="false">IF(Y126-H126&gt;0,Y126-H126,0)</f>
        <v>0</v>
      </c>
      <c r="AB126" s="166" t="n">
        <v>415</v>
      </c>
      <c r="AC126" s="166"/>
      <c r="AD126" s="202" t="n">
        <f aca="false">AB126*Y126</f>
        <v>0</v>
      </c>
      <c r="AE126" s="202"/>
      <c r="AF126" s="74"/>
      <c r="AG126" s="74"/>
      <c r="AH126" s="74"/>
      <c r="AI126" s="74"/>
      <c r="AJ126" s="74"/>
      <c r="AK126" s="74"/>
      <c r="AL126" s="74"/>
      <c r="AM126" s="74"/>
      <c r="AN126" s="74"/>
      <c r="AO126" s="74"/>
    </row>
    <row r="127" customFormat="false" ht="15.95" hidden="false" customHeight="true" outlineLevel="0" collapsed="false">
      <c r="A127" s="184"/>
      <c r="B127" s="195" t="s">
        <v>129</v>
      </c>
      <c r="C127" s="195"/>
      <c r="D127" s="195"/>
      <c r="E127" s="195"/>
      <c r="F127" s="195"/>
      <c r="G127" s="195"/>
      <c r="H127" s="161" t="n">
        <f aca="false">I127</f>
        <v>0</v>
      </c>
      <c r="I127" s="196"/>
      <c r="J127" s="197" t="n">
        <f aca="false">'Latos I-8'!H102</f>
        <v>0</v>
      </c>
      <c r="K127" s="98" t="n">
        <f aca="false">IF(J127&gt;0,$AB127*J127,0)</f>
        <v>0</v>
      </c>
      <c r="L127" s="98"/>
      <c r="M127" s="198" t="n">
        <f aca="false">'Bractus M-14'!H102</f>
        <v>0</v>
      </c>
      <c r="N127" s="98" t="n">
        <f aca="false">IF(M127&gt;0,$AB127*M127,0)</f>
        <v>0</v>
      </c>
      <c r="O127" s="98"/>
      <c r="P127" s="198" t="n">
        <f aca="false">'Pelatus C-12'!H102</f>
        <v>0</v>
      </c>
      <c r="Q127" s="98" t="n">
        <f aca="false">IF(P127&gt;0,$AB127*P127,0)</f>
        <v>0</v>
      </c>
      <c r="R127" s="98"/>
      <c r="S127" s="198" t="n">
        <f aca="false">'Nyrius F-6'!H102</f>
        <v>0</v>
      </c>
      <c r="T127" s="98" t="n">
        <f aca="false">IF(S127&gt;0,$AB127*S127,0)</f>
        <v>0</v>
      </c>
      <c r="U127" s="98"/>
      <c r="V127" s="199" t="n">
        <f aca="false">'Latos M-7'!G102</f>
        <v>0</v>
      </c>
      <c r="W127" s="98" t="n">
        <f aca="false">IF(V127&gt;0,$AB127*V127,0)</f>
        <v>0</v>
      </c>
      <c r="X127" s="98"/>
      <c r="Y127" s="197" t="n">
        <f aca="false">'Master mission requirement list'!G102</f>
        <v>0</v>
      </c>
      <c r="Z127" s="200" t="n">
        <f aca="false">IF(I127-Y127&gt;0,I127-Y127,0)</f>
        <v>0</v>
      </c>
      <c r="AA127" s="201" t="n">
        <f aca="false">IF(Y127-H127&gt;0,Y127-H127,0)</f>
        <v>0</v>
      </c>
      <c r="AB127" s="166" t="n">
        <v>500</v>
      </c>
      <c r="AC127" s="166"/>
      <c r="AD127" s="202" t="n">
        <f aca="false">AB127*Y127</f>
        <v>0</v>
      </c>
      <c r="AE127" s="202"/>
      <c r="AF127" s="74"/>
      <c r="AG127" s="74"/>
      <c r="AH127" s="74"/>
      <c r="AI127" s="74"/>
      <c r="AJ127" s="74"/>
      <c r="AK127" s="74"/>
      <c r="AL127" s="74"/>
      <c r="AM127" s="74"/>
      <c r="AN127" s="74"/>
      <c r="AO127" s="74"/>
    </row>
    <row r="128" customFormat="false" ht="15.95" hidden="false" customHeight="true" outlineLevel="0" collapsed="false">
      <c r="A128" s="184"/>
      <c r="B128" s="195" t="s">
        <v>130</v>
      </c>
      <c r="C128" s="195"/>
      <c r="D128" s="195"/>
      <c r="E128" s="195"/>
      <c r="F128" s="195"/>
      <c r="G128" s="195"/>
      <c r="H128" s="161" t="n">
        <f aca="false">I128</f>
        <v>0</v>
      </c>
      <c r="I128" s="196"/>
      <c r="J128" s="197" t="n">
        <f aca="false">'Latos I-8'!H103</f>
        <v>0</v>
      </c>
      <c r="K128" s="98" t="n">
        <f aca="false">IF(J128&gt;0,$AB128*J128,0)</f>
        <v>0</v>
      </c>
      <c r="L128" s="98"/>
      <c r="M128" s="198" t="n">
        <f aca="false">'Bractus M-14'!H103</f>
        <v>0</v>
      </c>
      <c r="N128" s="98" t="n">
        <f aca="false">IF(M128&gt;0,$AB128*M128,0)</f>
        <v>0</v>
      </c>
      <c r="O128" s="98"/>
      <c r="P128" s="198" t="n">
        <f aca="false">'Pelatus C-12'!H103</f>
        <v>0</v>
      </c>
      <c r="Q128" s="98" t="n">
        <f aca="false">IF(P128&gt;0,$AB128*P128,0)</f>
        <v>0</v>
      </c>
      <c r="R128" s="98"/>
      <c r="S128" s="198" t="n">
        <f aca="false">'Nyrius F-6'!H103</f>
        <v>0</v>
      </c>
      <c r="T128" s="98" t="n">
        <f aca="false">IF(S128&gt;0,$AB128*S128,0)</f>
        <v>0</v>
      </c>
      <c r="U128" s="98"/>
      <c r="V128" s="199" t="n">
        <f aca="false">'Latos M-7'!G103</f>
        <v>0</v>
      </c>
      <c r="W128" s="98" t="n">
        <f aca="false">IF(V128&gt;0,$AB128*V128,0)</f>
        <v>0</v>
      </c>
      <c r="X128" s="98"/>
      <c r="Y128" s="197" t="n">
        <f aca="false">'Master mission requirement list'!G103</f>
        <v>0</v>
      </c>
      <c r="Z128" s="200" t="n">
        <f aca="false">IF(I128-Y128&gt;0,I128-Y128,0)</f>
        <v>0</v>
      </c>
      <c r="AA128" s="201" t="n">
        <f aca="false">IF(Y128-H128&gt;0,Y128-H128,0)</f>
        <v>0</v>
      </c>
      <c r="AB128" s="166" t="n">
        <v>7861</v>
      </c>
      <c r="AC128" s="166"/>
      <c r="AD128" s="202" t="n">
        <f aca="false">AB128*Y128</f>
        <v>0</v>
      </c>
      <c r="AE128" s="202"/>
      <c r="AF128" s="74"/>
      <c r="AG128" s="74"/>
      <c r="AH128" s="74"/>
      <c r="AI128" s="74"/>
      <c r="AJ128" s="74"/>
      <c r="AK128" s="74"/>
      <c r="AL128" s="74"/>
      <c r="AM128" s="74"/>
      <c r="AN128" s="74"/>
      <c r="AO128" s="74"/>
    </row>
    <row r="129" customFormat="false" ht="15.95" hidden="false" customHeight="true" outlineLevel="0" collapsed="false">
      <c r="A129" s="184"/>
      <c r="B129" s="195" t="s">
        <v>131</v>
      </c>
      <c r="C129" s="195"/>
      <c r="D129" s="195"/>
      <c r="E129" s="195"/>
      <c r="F129" s="195"/>
      <c r="G129" s="195"/>
      <c r="H129" s="161" t="n">
        <f aca="false">I129</f>
        <v>0</v>
      </c>
      <c r="I129" s="196"/>
      <c r="J129" s="197" t="n">
        <f aca="false">'Latos I-8'!H104</f>
        <v>0</v>
      </c>
      <c r="K129" s="98" t="n">
        <f aca="false">IF(J129&gt;0,$AB129*J129,0)</f>
        <v>0</v>
      </c>
      <c r="L129" s="98"/>
      <c r="M129" s="198" t="n">
        <f aca="false">'Bractus M-14'!H104</f>
        <v>0</v>
      </c>
      <c r="N129" s="98" t="n">
        <f aca="false">IF(M129&gt;0,$AB129*M129,0)</f>
        <v>0</v>
      </c>
      <c r="O129" s="98"/>
      <c r="P129" s="198" t="n">
        <f aca="false">'Pelatus C-12'!H104</f>
        <v>0</v>
      </c>
      <c r="Q129" s="98" t="n">
        <f aca="false">IF(P129&gt;0,$AB129*P129,0)</f>
        <v>0</v>
      </c>
      <c r="R129" s="98"/>
      <c r="S129" s="198" t="n">
        <f aca="false">'Nyrius F-6'!H104</f>
        <v>0</v>
      </c>
      <c r="T129" s="98" t="n">
        <f aca="false">IF(S129&gt;0,$AB129*S129,0)</f>
        <v>0</v>
      </c>
      <c r="U129" s="98"/>
      <c r="V129" s="199" t="n">
        <f aca="false">'Latos M-7'!G104</f>
        <v>0</v>
      </c>
      <c r="W129" s="98" t="n">
        <f aca="false">IF(V129&gt;0,$AB129*V129,0)</f>
        <v>0</v>
      </c>
      <c r="X129" s="98"/>
      <c r="Y129" s="197" t="n">
        <f aca="false">'Master mission requirement list'!G104</f>
        <v>0</v>
      </c>
      <c r="Z129" s="200" t="n">
        <f aca="false">IF(I129-Y129&gt;0,I129-Y129,0)</f>
        <v>0</v>
      </c>
      <c r="AA129" s="201" t="n">
        <f aca="false">IF(Y129-H129&gt;0,Y129-H129,0)</f>
        <v>0</v>
      </c>
      <c r="AB129" s="166" t="n">
        <v>10880</v>
      </c>
      <c r="AC129" s="166"/>
      <c r="AD129" s="202" t="n">
        <f aca="false">AB129*Y129</f>
        <v>0</v>
      </c>
      <c r="AE129" s="202"/>
      <c r="AF129" s="74"/>
      <c r="AG129" s="74"/>
      <c r="AH129" s="74"/>
      <c r="AI129" s="74"/>
      <c r="AJ129" s="74"/>
      <c r="AK129" s="74"/>
      <c r="AL129" s="74"/>
      <c r="AM129" s="74"/>
      <c r="AN129" s="74"/>
      <c r="AO129" s="74"/>
    </row>
    <row r="130" customFormat="false" ht="15.95" hidden="false" customHeight="true" outlineLevel="0" collapsed="false">
      <c r="A130" s="184"/>
      <c r="B130" s="195" t="s">
        <v>132</v>
      </c>
      <c r="C130" s="195"/>
      <c r="D130" s="195"/>
      <c r="E130" s="195"/>
      <c r="F130" s="195"/>
      <c r="G130" s="195"/>
      <c r="H130" s="161" t="n">
        <f aca="false">I130</f>
        <v>0</v>
      </c>
      <c r="I130" s="196"/>
      <c r="J130" s="197" t="n">
        <f aca="false">'Latos I-8'!H105</f>
        <v>0</v>
      </c>
      <c r="K130" s="98" t="n">
        <f aca="false">IF(J130&gt;0,$AB130*J130,0)</f>
        <v>0</v>
      </c>
      <c r="L130" s="98"/>
      <c r="M130" s="198" t="n">
        <f aca="false">'Bractus M-14'!H105</f>
        <v>0</v>
      </c>
      <c r="N130" s="98" t="n">
        <f aca="false">IF(M130&gt;0,$AB130*M130,0)</f>
        <v>0</v>
      </c>
      <c r="O130" s="98"/>
      <c r="P130" s="198" t="n">
        <f aca="false">'Pelatus C-12'!H105</f>
        <v>0</v>
      </c>
      <c r="Q130" s="98" t="n">
        <f aca="false">IF(P130&gt;0,$AB130*P130,0)</f>
        <v>0</v>
      </c>
      <c r="R130" s="98"/>
      <c r="S130" s="198" t="n">
        <f aca="false">'Nyrius F-6'!H105</f>
        <v>0</v>
      </c>
      <c r="T130" s="98" t="n">
        <f aca="false">IF(S130&gt;0,$AB130*S130,0)</f>
        <v>0</v>
      </c>
      <c r="U130" s="98"/>
      <c r="V130" s="199" t="n">
        <f aca="false">'Latos M-7'!G105</f>
        <v>0</v>
      </c>
      <c r="W130" s="98" t="n">
        <f aca="false">IF(V130&gt;0,$AB130*V130,0)</f>
        <v>0</v>
      </c>
      <c r="X130" s="98"/>
      <c r="Y130" s="197" t="n">
        <f aca="false">'Master mission requirement list'!G105</f>
        <v>0</v>
      </c>
      <c r="Z130" s="200" t="n">
        <f aca="false">IF(I130-Y130&gt;0,I130-Y130,0)</f>
        <v>0</v>
      </c>
      <c r="AA130" s="201" t="n">
        <f aca="false">IF(Y130-H130&gt;0,Y130-H130,0)</f>
        <v>0</v>
      </c>
      <c r="AB130" s="166" t="n">
        <v>0</v>
      </c>
      <c r="AC130" s="166"/>
      <c r="AD130" s="202" t="n">
        <f aca="false">AB130*Y130</f>
        <v>0</v>
      </c>
      <c r="AE130" s="202"/>
      <c r="AF130" s="74"/>
      <c r="AG130" s="74"/>
      <c r="AH130" s="74"/>
      <c r="AI130" s="74"/>
      <c r="AJ130" s="74"/>
      <c r="AK130" s="74"/>
      <c r="AL130" s="74"/>
      <c r="AM130" s="74"/>
      <c r="AN130" s="74"/>
      <c r="AO130" s="74"/>
    </row>
    <row r="131" customFormat="false" ht="15.95" hidden="false" customHeight="true" outlineLevel="0" collapsed="false">
      <c r="A131" s="184"/>
      <c r="B131" s="195" t="s">
        <v>133</v>
      </c>
      <c r="C131" s="195"/>
      <c r="D131" s="195"/>
      <c r="E131" s="195"/>
      <c r="F131" s="195"/>
      <c r="G131" s="195"/>
      <c r="H131" s="161" t="n">
        <f aca="false">I131</f>
        <v>0</v>
      </c>
      <c r="I131" s="196"/>
      <c r="J131" s="197" t="n">
        <f aca="false">'Latos I-8'!H106</f>
        <v>0</v>
      </c>
      <c r="K131" s="98" t="n">
        <f aca="false">IF(J131&gt;0,$AB131*J131,0)</f>
        <v>0</v>
      </c>
      <c r="L131" s="98"/>
      <c r="M131" s="198" t="n">
        <f aca="false">'Bractus M-14'!H106</f>
        <v>0</v>
      </c>
      <c r="N131" s="98" t="n">
        <f aca="false">IF(M131&gt;0,$AB131*M131,0)</f>
        <v>0</v>
      </c>
      <c r="O131" s="98"/>
      <c r="P131" s="198" t="n">
        <f aca="false">'Pelatus C-12'!H106</f>
        <v>0</v>
      </c>
      <c r="Q131" s="98" t="n">
        <f aca="false">IF(P131&gt;0,$AB131*P131,0)</f>
        <v>0</v>
      </c>
      <c r="R131" s="98"/>
      <c r="S131" s="198" t="n">
        <f aca="false">'Nyrius F-6'!H106</f>
        <v>0</v>
      </c>
      <c r="T131" s="98" t="n">
        <f aca="false">IF(S131&gt;0,$AB131*S131,0)</f>
        <v>0</v>
      </c>
      <c r="U131" s="98"/>
      <c r="V131" s="199" t="n">
        <f aca="false">'Latos M-7'!G106</f>
        <v>0</v>
      </c>
      <c r="W131" s="98" t="n">
        <f aca="false">IF(V131&gt;0,$AB131*V131,0)</f>
        <v>0</v>
      </c>
      <c r="X131" s="98"/>
      <c r="Y131" s="197" t="n">
        <f aca="false">'Master mission requirement list'!G106</f>
        <v>0</v>
      </c>
      <c r="Z131" s="200" t="n">
        <f aca="false">IF(I131-Y131&gt;0,I131-Y131,0)</f>
        <v>0</v>
      </c>
      <c r="AA131" s="201" t="n">
        <f aca="false">IF(Y131-H131&gt;0,Y131-H131,0)</f>
        <v>0</v>
      </c>
      <c r="AB131" s="166" t="n">
        <v>0</v>
      </c>
      <c r="AC131" s="166"/>
      <c r="AD131" s="202" t="n">
        <f aca="false">AB131*Y131</f>
        <v>0</v>
      </c>
      <c r="AE131" s="202"/>
      <c r="AF131" s="74"/>
      <c r="AG131" s="74"/>
      <c r="AH131" s="74"/>
      <c r="AI131" s="74"/>
      <c r="AJ131" s="74"/>
      <c r="AK131" s="74"/>
      <c r="AL131" s="74"/>
      <c r="AM131" s="74"/>
      <c r="AN131" s="74"/>
      <c r="AO131" s="74"/>
    </row>
    <row r="132" customFormat="false" ht="15.95" hidden="false" customHeight="true" outlineLevel="0" collapsed="false">
      <c r="A132" s="184"/>
      <c r="B132" s="195" t="s">
        <v>134</v>
      </c>
      <c r="C132" s="195"/>
      <c r="D132" s="195"/>
      <c r="E132" s="195"/>
      <c r="F132" s="195"/>
      <c r="G132" s="195"/>
      <c r="H132" s="161" t="n">
        <f aca="false">I132</f>
        <v>0</v>
      </c>
      <c r="I132" s="196"/>
      <c r="J132" s="197" t="n">
        <f aca="false">'Latos I-8'!H107</f>
        <v>0</v>
      </c>
      <c r="K132" s="98" t="n">
        <f aca="false">IF(J132&gt;0,$AB132*J132,0)</f>
        <v>0</v>
      </c>
      <c r="L132" s="98"/>
      <c r="M132" s="198" t="n">
        <f aca="false">'Bractus M-14'!H107</f>
        <v>0</v>
      </c>
      <c r="N132" s="98" t="n">
        <f aca="false">IF(M132&gt;0,$AB132*M132,0)</f>
        <v>0</v>
      </c>
      <c r="O132" s="98"/>
      <c r="P132" s="198" t="n">
        <f aca="false">'Pelatus C-12'!H107</f>
        <v>0</v>
      </c>
      <c r="Q132" s="98" t="n">
        <f aca="false">IF(P132&gt;0,$AB132*P132,0)</f>
        <v>0</v>
      </c>
      <c r="R132" s="98"/>
      <c r="S132" s="198" t="n">
        <f aca="false">'Nyrius F-6'!H107</f>
        <v>0</v>
      </c>
      <c r="T132" s="98" t="n">
        <f aca="false">IF(S132&gt;0,$AB132*S132,0)</f>
        <v>0</v>
      </c>
      <c r="U132" s="98"/>
      <c r="V132" s="199" t="n">
        <f aca="false">'Latos M-7'!G107</f>
        <v>0</v>
      </c>
      <c r="W132" s="98" t="n">
        <f aca="false">IF(V132&gt;0,$AB132*V132,0)</f>
        <v>0</v>
      </c>
      <c r="X132" s="98"/>
      <c r="Y132" s="197" t="n">
        <f aca="false">'Master mission requirement list'!G107</f>
        <v>0</v>
      </c>
      <c r="Z132" s="200" t="n">
        <f aca="false">IF(I132-Y132&gt;0,I132-Y132,0)</f>
        <v>0</v>
      </c>
      <c r="AA132" s="201" t="n">
        <f aca="false">IF(Y132-H132&gt;0,Y132-H132,0)</f>
        <v>0</v>
      </c>
      <c r="AB132" s="166" t="n">
        <v>6800</v>
      </c>
      <c r="AC132" s="166"/>
      <c r="AD132" s="202" t="n">
        <f aca="false">AB132*Y132</f>
        <v>0</v>
      </c>
      <c r="AE132" s="202"/>
      <c r="AF132" s="74"/>
      <c r="AG132" s="74"/>
      <c r="AH132" s="74"/>
      <c r="AI132" s="74"/>
      <c r="AJ132" s="74"/>
      <c r="AK132" s="74"/>
      <c r="AL132" s="74"/>
      <c r="AM132" s="74"/>
      <c r="AN132" s="74"/>
      <c r="AO132" s="74"/>
    </row>
    <row r="133" customFormat="false" ht="15.95" hidden="false" customHeight="true" outlineLevel="0" collapsed="false">
      <c r="A133" s="184"/>
      <c r="B133" s="195" t="s">
        <v>135</v>
      </c>
      <c r="C133" s="195"/>
      <c r="D133" s="195"/>
      <c r="E133" s="195"/>
      <c r="F133" s="195"/>
      <c r="G133" s="195"/>
      <c r="H133" s="161" t="n">
        <f aca="false">I133</f>
        <v>0</v>
      </c>
      <c r="I133" s="196"/>
      <c r="J133" s="197" t="n">
        <f aca="false">'Latos I-8'!H108</f>
        <v>0</v>
      </c>
      <c r="K133" s="98" t="n">
        <f aca="false">IF(J133&gt;0,$AB133*J133,0)</f>
        <v>0</v>
      </c>
      <c r="L133" s="98"/>
      <c r="M133" s="198" t="n">
        <f aca="false">'Bractus M-14'!H108</f>
        <v>0</v>
      </c>
      <c r="N133" s="98" t="n">
        <f aca="false">IF(M133&gt;0,$AB133*M133,0)</f>
        <v>0</v>
      </c>
      <c r="O133" s="98"/>
      <c r="P133" s="198" t="n">
        <f aca="false">'Pelatus C-12'!H108</f>
        <v>0</v>
      </c>
      <c r="Q133" s="98" t="n">
        <f aca="false">IF(P133&gt;0,$AB133*P133,0)</f>
        <v>0</v>
      </c>
      <c r="R133" s="98"/>
      <c r="S133" s="198" t="n">
        <f aca="false">'Nyrius F-6'!H108</f>
        <v>0</v>
      </c>
      <c r="T133" s="98" t="n">
        <f aca="false">IF(S133&gt;0,$AB133*S133,0)</f>
        <v>0</v>
      </c>
      <c r="U133" s="98"/>
      <c r="V133" s="199" t="n">
        <f aca="false">'Latos M-7'!G108</f>
        <v>0</v>
      </c>
      <c r="W133" s="98" t="n">
        <f aca="false">IF(V133&gt;0,$AB133*V133,0)</f>
        <v>0</v>
      </c>
      <c r="X133" s="98"/>
      <c r="Y133" s="197" t="n">
        <f aca="false">'Master mission requirement list'!G108</f>
        <v>0</v>
      </c>
      <c r="Z133" s="200" t="n">
        <f aca="false">IF(I133-Y133&gt;0,I133-Y133,0)</f>
        <v>0</v>
      </c>
      <c r="AA133" s="201" t="n">
        <f aca="false">IF(Y133-H133&gt;0,Y133-H133,0)</f>
        <v>0</v>
      </c>
      <c r="AB133" s="166" t="n">
        <v>666</v>
      </c>
      <c r="AC133" s="166"/>
      <c r="AD133" s="202" t="n">
        <f aca="false">AB133*Y133</f>
        <v>0</v>
      </c>
      <c r="AE133" s="202"/>
      <c r="AF133" s="74"/>
      <c r="AG133" s="74"/>
      <c r="AH133" s="74"/>
      <c r="AI133" s="74"/>
      <c r="AJ133" s="74"/>
      <c r="AK133" s="74"/>
      <c r="AL133" s="74"/>
      <c r="AM133" s="74"/>
      <c r="AN133" s="74"/>
      <c r="AO133" s="74"/>
    </row>
    <row r="134" customFormat="false" ht="15.95" hidden="false" customHeight="true" outlineLevel="0" collapsed="false">
      <c r="A134" s="184"/>
      <c r="B134" s="195" t="s">
        <v>136</v>
      </c>
      <c r="C134" s="195"/>
      <c r="D134" s="195"/>
      <c r="E134" s="195"/>
      <c r="F134" s="195"/>
      <c r="G134" s="195"/>
      <c r="H134" s="161" t="n">
        <f aca="false">I134</f>
        <v>0</v>
      </c>
      <c r="I134" s="196"/>
      <c r="J134" s="197" t="n">
        <f aca="false">'Latos I-8'!H109</f>
        <v>0</v>
      </c>
      <c r="K134" s="98" t="n">
        <f aca="false">IF(J134&gt;0,$AB134*J134,0)</f>
        <v>0</v>
      </c>
      <c r="L134" s="98"/>
      <c r="M134" s="198" t="n">
        <f aca="false">'Bractus M-14'!H109</f>
        <v>0</v>
      </c>
      <c r="N134" s="98" t="n">
        <f aca="false">IF(M134&gt;0,$AB134*M134,0)</f>
        <v>0</v>
      </c>
      <c r="O134" s="98"/>
      <c r="P134" s="198" t="n">
        <f aca="false">'Pelatus C-12'!H109</f>
        <v>0</v>
      </c>
      <c r="Q134" s="98" t="n">
        <f aca="false">IF(P134&gt;0,$AB134*P134,0)</f>
        <v>0</v>
      </c>
      <c r="R134" s="98"/>
      <c r="S134" s="198" t="n">
        <f aca="false">'Nyrius F-6'!H109</f>
        <v>0</v>
      </c>
      <c r="T134" s="98" t="n">
        <f aca="false">IF(S134&gt;0,$AB134*S134,0)</f>
        <v>0</v>
      </c>
      <c r="U134" s="98"/>
      <c r="V134" s="199" t="n">
        <f aca="false">'Latos M-7'!G109</f>
        <v>0</v>
      </c>
      <c r="W134" s="98" t="n">
        <f aca="false">IF(V134&gt;0,$AB134*V134,0)</f>
        <v>0</v>
      </c>
      <c r="X134" s="98"/>
      <c r="Y134" s="197" t="n">
        <f aca="false">'Master mission requirement list'!G109</f>
        <v>0</v>
      </c>
      <c r="Z134" s="200" t="n">
        <f aca="false">IF(I134-Y134&gt;0,I134-Y134,0)</f>
        <v>0</v>
      </c>
      <c r="AA134" s="201" t="n">
        <f aca="false">IF(Y134-H134&gt;0,Y134-H134,0)</f>
        <v>0</v>
      </c>
      <c r="AB134" s="166" t="n">
        <v>17680</v>
      </c>
      <c r="AC134" s="166"/>
      <c r="AD134" s="202" t="n">
        <f aca="false">AB134*Y134</f>
        <v>0</v>
      </c>
      <c r="AE134" s="202"/>
      <c r="AF134" s="74"/>
      <c r="AG134" s="74"/>
      <c r="AH134" s="74"/>
      <c r="AI134" s="74"/>
      <c r="AJ134" s="74"/>
      <c r="AK134" s="74"/>
      <c r="AL134" s="74"/>
      <c r="AM134" s="74"/>
      <c r="AN134" s="74"/>
      <c r="AO134" s="74"/>
    </row>
    <row r="135" customFormat="false" ht="15.95" hidden="false" customHeight="true" outlineLevel="0" collapsed="false">
      <c r="A135" s="184"/>
      <c r="B135" s="195" t="s">
        <v>137</v>
      </c>
      <c r="C135" s="195"/>
      <c r="D135" s="195"/>
      <c r="E135" s="195"/>
      <c r="F135" s="195"/>
      <c r="G135" s="195"/>
      <c r="H135" s="161" t="n">
        <f aca="false">I135</f>
        <v>0</v>
      </c>
      <c r="I135" s="196"/>
      <c r="J135" s="197" t="n">
        <f aca="false">'Latos I-8'!H110</f>
        <v>0</v>
      </c>
      <c r="K135" s="98" t="n">
        <f aca="false">IF(J135&gt;0,$AB135*J135,0)</f>
        <v>0</v>
      </c>
      <c r="L135" s="98"/>
      <c r="M135" s="198" t="n">
        <f aca="false">'Bractus M-14'!H110</f>
        <v>0</v>
      </c>
      <c r="N135" s="98" t="n">
        <f aca="false">IF(M135&gt;0,$AB135*M135,0)</f>
        <v>0</v>
      </c>
      <c r="O135" s="98"/>
      <c r="P135" s="198" t="n">
        <f aca="false">'Pelatus C-12'!H110</f>
        <v>0</v>
      </c>
      <c r="Q135" s="98" t="n">
        <f aca="false">IF(P135&gt;0,$AB135*P135,0)</f>
        <v>0</v>
      </c>
      <c r="R135" s="98"/>
      <c r="S135" s="198" t="n">
        <f aca="false">'Nyrius F-6'!H110</f>
        <v>0</v>
      </c>
      <c r="T135" s="98" t="n">
        <f aca="false">IF(S135&gt;0,$AB135*S135,0)</f>
        <v>0</v>
      </c>
      <c r="U135" s="98"/>
      <c r="V135" s="199" t="n">
        <f aca="false">'Latos M-7'!G110</f>
        <v>0</v>
      </c>
      <c r="W135" s="98" t="n">
        <f aca="false">IF(V135&gt;0,$AB135*V135,0)</f>
        <v>0</v>
      </c>
      <c r="X135" s="98"/>
      <c r="Y135" s="197" t="n">
        <f aca="false">'Master mission requirement list'!G110</f>
        <v>0</v>
      </c>
      <c r="Z135" s="200" t="n">
        <f aca="false">IF(I135-Y135&gt;0,I135-Y135,0)</f>
        <v>0</v>
      </c>
      <c r="AA135" s="201" t="n">
        <f aca="false">IF(Y135-H135&gt;0,Y135-H135,0)</f>
        <v>0</v>
      </c>
      <c r="AB135" s="166" t="n">
        <v>612</v>
      </c>
      <c r="AC135" s="166"/>
      <c r="AD135" s="202" t="n">
        <f aca="false">AB135*Y135</f>
        <v>0</v>
      </c>
      <c r="AE135" s="202"/>
      <c r="AF135" s="74"/>
      <c r="AG135" s="74"/>
      <c r="AH135" s="74"/>
      <c r="AI135" s="74"/>
      <c r="AJ135" s="74"/>
      <c r="AK135" s="74"/>
      <c r="AL135" s="74"/>
      <c r="AM135" s="74"/>
      <c r="AN135" s="74"/>
      <c r="AO135" s="74"/>
    </row>
    <row r="136" customFormat="false" ht="15.95" hidden="false" customHeight="true" outlineLevel="0" collapsed="false">
      <c r="A136" s="184"/>
      <c r="B136" s="195" t="s">
        <v>138</v>
      </c>
      <c r="C136" s="195"/>
      <c r="D136" s="195"/>
      <c r="E136" s="195"/>
      <c r="F136" s="195"/>
      <c r="G136" s="195"/>
      <c r="H136" s="161" t="n">
        <f aca="false">I136</f>
        <v>0</v>
      </c>
      <c r="I136" s="196"/>
      <c r="J136" s="197" t="n">
        <f aca="false">'Latos I-8'!H111</f>
        <v>0</v>
      </c>
      <c r="K136" s="98" t="n">
        <f aca="false">IF(J136&gt;0,$AB136*J136,0)</f>
        <v>0</v>
      </c>
      <c r="L136" s="98"/>
      <c r="M136" s="198" t="n">
        <f aca="false">'Bractus M-14'!H111</f>
        <v>0</v>
      </c>
      <c r="N136" s="98" t="n">
        <f aca="false">IF(M136&gt;0,$AB136*M136,0)</f>
        <v>0</v>
      </c>
      <c r="O136" s="98"/>
      <c r="P136" s="198" t="n">
        <f aca="false">'Pelatus C-12'!H111</f>
        <v>0</v>
      </c>
      <c r="Q136" s="98" t="n">
        <f aca="false">IF(P136&gt;0,$AB136*P136,0)</f>
        <v>0</v>
      </c>
      <c r="R136" s="98"/>
      <c r="S136" s="198" t="n">
        <f aca="false">'Nyrius F-6'!H111</f>
        <v>0</v>
      </c>
      <c r="T136" s="98" t="n">
        <f aca="false">IF(S136&gt;0,$AB136*S136,0)</f>
        <v>0</v>
      </c>
      <c r="U136" s="98"/>
      <c r="V136" s="199" t="n">
        <f aca="false">'Latos M-7'!G111</f>
        <v>0</v>
      </c>
      <c r="W136" s="98" t="n">
        <f aca="false">IF(V136&gt;0,$AB136*V136,0)</f>
        <v>0</v>
      </c>
      <c r="X136" s="98"/>
      <c r="Y136" s="197" t="n">
        <f aca="false">'Master mission requirement list'!G111</f>
        <v>0</v>
      </c>
      <c r="Z136" s="200" t="n">
        <f aca="false">IF(I136-Y136&gt;0,I136-Y136,0)</f>
        <v>0</v>
      </c>
      <c r="AA136" s="201" t="n">
        <f aca="false">IF(Y136-H136&gt;0,Y136-H136,0)</f>
        <v>0</v>
      </c>
      <c r="AB136" s="166" t="n">
        <v>6800</v>
      </c>
      <c r="AC136" s="166"/>
      <c r="AD136" s="202" t="n">
        <f aca="false">AB136*Y136</f>
        <v>0</v>
      </c>
      <c r="AE136" s="202"/>
      <c r="AF136" s="74"/>
      <c r="AG136" s="74"/>
      <c r="AH136" s="74"/>
      <c r="AI136" s="74"/>
      <c r="AJ136" s="74"/>
      <c r="AK136" s="74"/>
      <c r="AL136" s="74"/>
      <c r="AM136" s="74"/>
      <c r="AN136" s="74"/>
      <c r="AO136" s="74"/>
    </row>
    <row r="137" customFormat="false" ht="15.95" hidden="false" customHeight="true" outlineLevel="0" collapsed="false">
      <c r="A137" s="184"/>
      <c r="B137" s="195" t="s">
        <v>139</v>
      </c>
      <c r="C137" s="195"/>
      <c r="D137" s="195"/>
      <c r="E137" s="195"/>
      <c r="F137" s="195"/>
      <c r="G137" s="195"/>
      <c r="H137" s="161" t="n">
        <f aca="false">I137</f>
        <v>0</v>
      </c>
      <c r="I137" s="196"/>
      <c r="J137" s="197" t="n">
        <f aca="false">'Latos I-8'!H112</f>
        <v>0</v>
      </c>
      <c r="K137" s="98" t="n">
        <f aca="false">IF(J137&gt;0,$AB137*J137,0)</f>
        <v>0</v>
      </c>
      <c r="L137" s="98"/>
      <c r="M137" s="198" t="n">
        <f aca="false">'Bractus M-14'!H112</f>
        <v>0</v>
      </c>
      <c r="N137" s="98" t="n">
        <f aca="false">IF(M137&gt;0,$AB137*M137,0)</f>
        <v>0</v>
      </c>
      <c r="O137" s="98"/>
      <c r="P137" s="198" t="n">
        <f aca="false">'Pelatus C-12'!H112</f>
        <v>0</v>
      </c>
      <c r="Q137" s="98" t="n">
        <f aca="false">IF(P137&gt;0,$AB137*P137,0)</f>
        <v>0</v>
      </c>
      <c r="R137" s="98"/>
      <c r="S137" s="198" t="n">
        <f aca="false">'Nyrius F-6'!H112</f>
        <v>0</v>
      </c>
      <c r="T137" s="98" t="n">
        <f aca="false">IF(S137&gt;0,$AB137*S137,0)</f>
        <v>0</v>
      </c>
      <c r="U137" s="98"/>
      <c r="V137" s="199" t="n">
        <f aca="false">'Latos M-7'!G112</f>
        <v>0</v>
      </c>
      <c r="W137" s="98" t="n">
        <f aca="false">IF(V137&gt;0,$AB137*V137,0)</f>
        <v>0</v>
      </c>
      <c r="X137" s="98"/>
      <c r="Y137" s="197" t="n">
        <f aca="false">'Master mission requirement list'!G112</f>
        <v>0</v>
      </c>
      <c r="Z137" s="200" t="n">
        <f aca="false">IF(I137-Y137&gt;0,I137-Y137,0)</f>
        <v>0</v>
      </c>
      <c r="AA137" s="201" t="n">
        <f aca="false">IF(Y137-H137&gt;0,Y137-H137,0)</f>
        <v>0</v>
      </c>
      <c r="AB137" s="166" t="n">
        <v>5372</v>
      </c>
      <c r="AC137" s="166"/>
      <c r="AD137" s="202" t="n">
        <f aca="false">AB137*Y137</f>
        <v>0</v>
      </c>
      <c r="AE137" s="202"/>
      <c r="AF137" s="74"/>
      <c r="AG137" s="74"/>
      <c r="AH137" s="74"/>
      <c r="AI137" s="74"/>
      <c r="AJ137" s="74"/>
      <c r="AK137" s="74"/>
      <c r="AL137" s="74"/>
      <c r="AM137" s="74"/>
      <c r="AN137" s="74"/>
      <c r="AO137" s="74"/>
    </row>
    <row r="138" customFormat="false" ht="15.95" hidden="false" customHeight="true" outlineLevel="0" collapsed="false">
      <c r="A138" s="184"/>
      <c r="B138" s="195" t="s">
        <v>140</v>
      </c>
      <c r="C138" s="195"/>
      <c r="D138" s="195"/>
      <c r="E138" s="195"/>
      <c r="F138" s="195"/>
      <c r="G138" s="195"/>
      <c r="H138" s="161" t="n">
        <f aca="false">I138</f>
        <v>0</v>
      </c>
      <c r="I138" s="196"/>
      <c r="J138" s="197" t="n">
        <f aca="false">'Latos I-8'!H113</f>
        <v>0</v>
      </c>
      <c r="K138" s="98" t="n">
        <f aca="false">IF(J138&gt;0,$AB138*J138,0)</f>
        <v>0</v>
      </c>
      <c r="L138" s="98"/>
      <c r="M138" s="198" t="n">
        <f aca="false">'Bractus M-14'!H113</f>
        <v>0</v>
      </c>
      <c r="N138" s="98" t="n">
        <f aca="false">IF(M138&gt;0,$AB138*M138,0)</f>
        <v>0</v>
      </c>
      <c r="O138" s="98"/>
      <c r="P138" s="198" t="n">
        <f aca="false">'Pelatus C-12'!H113</f>
        <v>0</v>
      </c>
      <c r="Q138" s="98" t="n">
        <f aca="false">IF(P138&gt;0,$AB138*P138,0)</f>
        <v>0</v>
      </c>
      <c r="R138" s="98"/>
      <c r="S138" s="198" t="n">
        <f aca="false">'Nyrius F-6'!H113</f>
        <v>0</v>
      </c>
      <c r="T138" s="98" t="n">
        <f aca="false">IF(S138&gt;0,$AB138*S138,0)</f>
        <v>0</v>
      </c>
      <c r="U138" s="98"/>
      <c r="V138" s="199" t="n">
        <f aca="false">'Latos M-7'!G113</f>
        <v>0</v>
      </c>
      <c r="W138" s="98" t="n">
        <f aca="false">IF(V138&gt;0,$AB138*V138,0)</f>
        <v>0</v>
      </c>
      <c r="X138" s="98"/>
      <c r="Y138" s="197" t="n">
        <f aca="false">'Master mission requirement list'!G113</f>
        <v>0</v>
      </c>
      <c r="Z138" s="200" t="n">
        <f aca="false">IF(I138-Y138&gt;0,I138-Y138,0)</f>
        <v>0</v>
      </c>
      <c r="AA138" s="201" t="n">
        <f aca="false">IF(Y138-H138&gt;0,Y138-H138,0)</f>
        <v>0</v>
      </c>
      <c r="AB138" s="166" t="n">
        <v>2584</v>
      </c>
      <c r="AC138" s="166"/>
      <c r="AD138" s="202" t="n">
        <f aca="false">AB138*Y138</f>
        <v>0</v>
      </c>
      <c r="AE138" s="202"/>
      <c r="AF138" s="74"/>
      <c r="AG138" s="74"/>
      <c r="AH138" s="74"/>
      <c r="AI138" s="74"/>
      <c r="AJ138" s="74"/>
      <c r="AK138" s="74"/>
      <c r="AL138" s="74"/>
      <c r="AM138" s="74"/>
      <c r="AN138" s="74"/>
      <c r="AO138" s="74"/>
    </row>
    <row r="139" customFormat="false" ht="15.95" hidden="false" customHeight="true" outlineLevel="0" collapsed="false">
      <c r="A139" s="184"/>
      <c r="B139" s="195" t="s">
        <v>141</v>
      </c>
      <c r="C139" s="195"/>
      <c r="D139" s="195"/>
      <c r="E139" s="195"/>
      <c r="F139" s="195"/>
      <c r="G139" s="195"/>
      <c r="H139" s="161" t="n">
        <f aca="false">I139</f>
        <v>0</v>
      </c>
      <c r="I139" s="196"/>
      <c r="J139" s="197" t="n">
        <f aca="false">'Latos I-8'!H114</f>
        <v>0</v>
      </c>
      <c r="K139" s="98" t="n">
        <f aca="false">IF(J139&gt;0,$AB139*J139,0)</f>
        <v>0</v>
      </c>
      <c r="L139" s="98"/>
      <c r="M139" s="198" t="n">
        <f aca="false">'Bractus M-14'!H114</f>
        <v>0</v>
      </c>
      <c r="N139" s="98" t="n">
        <f aca="false">IF(M139&gt;0,$AB139*M139,0)</f>
        <v>0</v>
      </c>
      <c r="O139" s="98"/>
      <c r="P139" s="198" t="n">
        <f aca="false">'Pelatus C-12'!H114</f>
        <v>0</v>
      </c>
      <c r="Q139" s="98" t="n">
        <f aca="false">IF(P139&gt;0,$AB139*P139,0)</f>
        <v>0</v>
      </c>
      <c r="R139" s="98"/>
      <c r="S139" s="198" t="n">
        <f aca="false">'Nyrius F-6'!H114</f>
        <v>0</v>
      </c>
      <c r="T139" s="98" t="n">
        <f aca="false">IF(S139&gt;0,$AB139*S139,0)</f>
        <v>0</v>
      </c>
      <c r="U139" s="98"/>
      <c r="V139" s="199" t="n">
        <f aca="false">'Latos M-7'!G114</f>
        <v>0</v>
      </c>
      <c r="W139" s="98" t="n">
        <f aca="false">IF(V139&gt;0,$AB139*V139,0)</f>
        <v>0</v>
      </c>
      <c r="X139" s="98"/>
      <c r="Y139" s="197" t="n">
        <f aca="false">'Master mission requirement list'!G114</f>
        <v>0</v>
      </c>
      <c r="Z139" s="200" t="n">
        <f aca="false">IF(I139-Y139&gt;0,I139-Y139,0)</f>
        <v>0</v>
      </c>
      <c r="AA139" s="201" t="n">
        <f aca="false">IF(Y139-H139&gt;0,Y139-H139,0)</f>
        <v>0</v>
      </c>
      <c r="AB139" s="166" t="n">
        <v>762</v>
      </c>
      <c r="AC139" s="166"/>
      <c r="AD139" s="202" t="n">
        <f aca="false">AB139*Y139</f>
        <v>0</v>
      </c>
      <c r="AE139" s="202"/>
      <c r="AF139" s="74"/>
      <c r="AG139" s="74"/>
      <c r="AH139" s="74"/>
      <c r="AI139" s="74"/>
      <c r="AJ139" s="74"/>
      <c r="AK139" s="74"/>
      <c r="AL139" s="74"/>
      <c r="AM139" s="74"/>
      <c r="AN139" s="74"/>
      <c r="AO139" s="74"/>
    </row>
    <row r="140" customFormat="false" ht="15.95" hidden="false" customHeight="true" outlineLevel="0" collapsed="false">
      <c r="A140" s="184"/>
      <c r="B140" s="195" t="s">
        <v>142</v>
      </c>
      <c r="C140" s="195"/>
      <c r="D140" s="195"/>
      <c r="E140" s="195"/>
      <c r="F140" s="195"/>
      <c r="G140" s="195"/>
      <c r="H140" s="161" t="n">
        <f aca="false">I140</f>
        <v>0</v>
      </c>
      <c r="I140" s="196"/>
      <c r="J140" s="197" t="n">
        <f aca="false">'Latos I-8'!H115</f>
        <v>0</v>
      </c>
      <c r="K140" s="98" t="n">
        <f aca="false">IF(J140&gt;0,$AB140*J140,0)</f>
        <v>0</v>
      </c>
      <c r="L140" s="98"/>
      <c r="M140" s="198" t="n">
        <f aca="false">'Bractus M-14'!H115</f>
        <v>0</v>
      </c>
      <c r="N140" s="98" t="n">
        <f aca="false">IF(M140&gt;0,$AB140*M140,0)</f>
        <v>0</v>
      </c>
      <c r="O140" s="98"/>
      <c r="P140" s="198" t="n">
        <f aca="false">'Pelatus C-12'!H115</f>
        <v>0</v>
      </c>
      <c r="Q140" s="98" t="n">
        <f aca="false">IF(P140&gt;0,$AB140*P140,0)</f>
        <v>0</v>
      </c>
      <c r="R140" s="98"/>
      <c r="S140" s="198" t="n">
        <f aca="false">'Nyrius F-6'!H115</f>
        <v>0</v>
      </c>
      <c r="T140" s="98" t="n">
        <f aca="false">IF(S140&gt;0,$AB140*S140,0)</f>
        <v>0</v>
      </c>
      <c r="U140" s="98"/>
      <c r="V140" s="199" t="n">
        <f aca="false">'Latos M-7'!G115</f>
        <v>0</v>
      </c>
      <c r="W140" s="98" t="n">
        <f aca="false">IF(V140&gt;0,$AB140*V140,0)</f>
        <v>0</v>
      </c>
      <c r="X140" s="98"/>
      <c r="Y140" s="197" t="n">
        <f aca="false">'Master mission requirement list'!G115</f>
        <v>0</v>
      </c>
      <c r="Z140" s="200" t="n">
        <f aca="false">IF(I140-Y140&gt;0,I140-Y140,0)</f>
        <v>0</v>
      </c>
      <c r="AA140" s="201" t="n">
        <f aca="false">IF(Y140-H140&gt;0,Y140-H140,0)</f>
        <v>0</v>
      </c>
      <c r="AB140" s="166" t="n">
        <v>1156</v>
      </c>
      <c r="AC140" s="166"/>
      <c r="AD140" s="202" t="n">
        <f aca="false">AB140*Y140</f>
        <v>0</v>
      </c>
      <c r="AE140" s="202"/>
      <c r="AF140" s="74"/>
      <c r="AG140" s="74"/>
      <c r="AH140" s="74"/>
      <c r="AI140" s="74"/>
      <c r="AJ140" s="74"/>
      <c r="AK140" s="74"/>
      <c r="AL140" s="74"/>
      <c r="AM140" s="74"/>
      <c r="AN140" s="74"/>
      <c r="AO140" s="74"/>
    </row>
    <row r="141" customFormat="false" ht="15.95" hidden="false" customHeight="true" outlineLevel="0" collapsed="false">
      <c r="A141" s="184"/>
      <c r="B141" s="195" t="s">
        <v>143</v>
      </c>
      <c r="C141" s="195"/>
      <c r="D141" s="195"/>
      <c r="E141" s="195"/>
      <c r="F141" s="195"/>
      <c r="G141" s="195"/>
      <c r="H141" s="161" t="n">
        <f aca="false">I141</f>
        <v>0</v>
      </c>
      <c r="I141" s="196"/>
      <c r="J141" s="197" t="n">
        <f aca="false">'Latos I-8'!H116</f>
        <v>0</v>
      </c>
      <c r="K141" s="98" t="n">
        <f aca="false">IF(J141&gt;0,$AB141*J141,0)</f>
        <v>0</v>
      </c>
      <c r="L141" s="98"/>
      <c r="M141" s="198" t="n">
        <f aca="false">'Bractus M-14'!H116</f>
        <v>0</v>
      </c>
      <c r="N141" s="98" t="n">
        <f aca="false">IF(M141&gt;0,$AB141*M141,0)</f>
        <v>0</v>
      </c>
      <c r="O141" s="98"/>
      <c r="P141" s="198" t="n">
        <f aca="false">'Pelatus C-12'!H116</f>
        <v>0</v>
      </c>
      <c r="Q141" s="98" t="n">
        <f aca="false">IF(P141&gt;0,$AB141*P141,0)</f>
        <v>0</v>
      </c>
      <c r="R141" s="98"/>
      <c r="S141" s="198" t="n">
        <f aca="false">'Nyrius F-6'!H116</f>
        <v>0</v>
      </c>
      <c r="T141" s="98" t="n">
        <f aca="false">IF(S141&gt;0,$AB141*S141,0)</f>
        <v>0</v>
      </c>
      <c r="U141" s="98"/>
      <c r="V141" s="199" t="n">
        <f aca="false">'Latos M-7'!G116</f>
        <v>0</v>
      </c>
      <c r="W141" s="98" t="n">
        <f aca="false">IF(V141&gt;0,$AB141*V141,0)</f>
        <v>0</v>
      </c>
      <c r="X141" s="98"/>
      <c r="Y141" s="197" t="n">
        <f aca="false">'Master mission requirement list'!G116</f>
        <v>0</v>
      </c>
      <c r="Z141" s="200" t="n">
        <f aca="false">IF(I141-Y141&gt;0,I141-Y141,0)</f>
        <v>0</v>
      </c>
      <c r="AA141" s="201" t="n">
        <f aca="false">IF(Y141-H141&gt;0,Y141-H141,0)</f>
        <v>0</v>
      </c>
      <c r="AB141" s="166" t="n">
        <v>1210</v>
      </c>
      <c r="AC141" s="166"/>
      <c r="AD141" s="202" t="n">
        <f aca="false">AB141*Y141</f>
        <v>0</v>
      </c>
      <c r="AE141" s="202"/>
      <c r="AF141" s="74"/>
      <c r="AG141" s="74"/>
      <c r="AH141" s="74"/>
      <c r="AI141" s="74"/>
      <c r="AJ141" s="74"/>
      <c r="AK141" s="74"/>
      <c r="AL141" s="74"/>
      <c r="AM141" s="74"/>
      <c r="AN141" s="74"/>
      <c r="AO141" s="74"/>
    </row>
    <row r="142" customFormat="false" ht="15.95" hidden="false" customHeight="true" outlineLevel="0" collapsed="false">
      <c r="A142" s="184"/>
      <c r="B142" s="195" t="s">
        <v>144</v>
      </c>
      <c r="C142" s="195"/>
      <c r="D142" s="195"/>
      <c r="E142" s="195"/>
      <c r="F142" s="195"/>
      <c r="G142" s="195"/>
      <c r="H142" s="161" t="n">
        <f aca="false">I142</f>
        <v>0</v>
      </c>
      <c r="I142" s="196"/>
      <c r="J142" s="197" t="n">
        <f aca="false">'Latos I-8'!H117</f>
        <v>0</v>
      </c>
      <c r="K142" s="98" t="n">
        <f aca="false">IF(J142&gt;0,$AB142*J142,0)</f>
        <v>0</v>
      </c>
      <c r="L142" s="98"/>
      <c r="M142" s="198" t="n">
        <f aca="false">'Bractus M-14'!H117</f>
        <v>0</v>
      </c>
      <c r="N142" s="98" t="n">
        <f aca="false">IF(M142&gt;0,$AB142*M142,0)</f>
        <v>0</v>
      </c>
      <c r="O142" s="98"/>
      <c r="P142" s="198" t="n">
        <f aca="false">'Pelatus C-12'!H117</f>
        <v>0</v>
      </c>
      <c r="Q142" s="98" t="n">
        <f aca="false">IF(P142&gt;0,$AB142*P142,0)</f>
        <v>0</v>
      </c>
      <c r="R142" s="98"/>
      <c r="S142" s="198" t="n">
        <f aca="false">'Nyrius F-6'!H117</f>
        <v>0</v>
      </c>
      <c r="T142" s="98" t="n">
        <f aca="false">IF(S142&gt;0,$AB142*S142,0)</f>
        <v>0</v>
      </c>
      <c r="U142" s="98"/>
      <c r="V142" s="199" t="n">
        <f aca="false">'Latos M-7'!G117</f>
        <v>0</v>
      </c>
      <c r="W142" s="98" t="n">
        <f aca="false">IF(V142&gt;0,$AB142*V142,0)</f>
        <v>0</v>
      </c>
      <c r="X142" s="98"/>
      <c r="Y142" s="197" t="n">
        <f aca="false">'Master mission requirement list'!G117</f>
        <v>0</v>
      </c>
      <c r="Z142" s="200" t="n">
        <f aca="false">IF(I142-Y142&gt;0,I142-Y142,0)</f>
        <v>0</v>
      </c>
      <c r="AA142" s="201" t="n">
        <f aca="false">IF(Y142-H142&gt;0,Y142-H142,0)</f>
        <v>0</v>
      </c>
      <c r="AB142" s="166" t="n">
        <v>8296</v>
      </c>
      <c r="AC142" s="166"/>
      <c r="AD142" s="202" t="n">
        <f aca="false">AB142*Y142</f>
        <v>0</v>
      </c>
      <c r="AE142" s="202"/>
      <c r="AF142" s="74"/>
      <c r="AG142" s="74"/>
      <c r="AH142" s="74"/>
      <c r="AI142" s="74"/>
      <c r="AJ142" s="74"/>
      <c r="AK142" s="74"/>
      <c r="AL142" s="74"/>
      <c r="AM142" s="74"/>
      <c r="AN142" s="74"/>
      <c r="AO142" s="74"/>
    </row>
    <row r="143" customFormat="false" ht="15.95" hidden="false" customHeight="true" outlineLevel="0" collapsed="false">
      <c r="A143" s="184"/>
      <c r="B143" s="195" t="s">
        <v>145</v>
      </c>
      <c r="C143" s="195"/>
      <c r="D143" s="195"/>
      <c r="E143" s="195"/>
      <c r="F143" s="195"/>
      <c r="G143" s="195"/>
      <c r="H143" s="161" t="n">
        <f aca="false">I143</f>
        <v>0</v>
      </c>
      <c r="I143" s="196"/>
      <c r="J143" s="197" t="n">
        <f aca="false">'Latos I-8'!H118</f>
        <v>0</v>
      </c>
      <c r="K143" s="98" t="n">
        <f aca="false">IF(J143&gt;0,$AB143*J143,0)</f>
        <v>0</v>
      </c>
      <c r="L143" s="98"/>
      <c r="M143" s="198" t="n">
        <f aca="false">'Bractus M-14'!H118</f>
        <v>0</v>
      </c>
      <c r="N143" s="98" t="n">
        <f aca="false">IF(M143&gt;0,$AB143*M143,0)</f>
        <v>0</v>
      </c>
      <c r="O143" s="98"/>
      <c r="P143" s="198" t="n">
        <f aca="false">'Pelatus C-12'!H118</f>
        <v>0</v>
      </c>
      <c r="Q143" s="98" t="n">
        <f aca="false">IF(P143&gt;0,$AB143*P143,0)</f>
        <v>0</v>
      </c>
      <c r="R143" s="98"/>
      <c r="S143" s="198" t="n">
        <f aca="false">'Nyrius F-6'!H118</f>
        <v>0</v>
      </c>
      <c r="T143" s="98" t="n">
        <f aca="false">IF(S143&gt;0,$AB143*S143,0)</f>
        <v>0</v>
      </c>
      <c r="U143" s="98"/>
      <c r="V143" s="199" t="n">
        <f aca="false">'Latos M-7'!G118</f>
        <v>0</v>
      </c>
      <c r="W143" s="98" t="n">
        <f aca="false">IF(V143&gt;0,$AB143*V143,0)</f>
        <v>0</v>
      </c>
      <c r="X143" s="98"/>
      <c r="Y143" s="197" t="n">
        <f aca="false">'Master mission requirement list'!G118</f>
        <v>0</v>
      </c>
      <c r="Z143" s="200" t="n">
        <f aca="false">IF(I143-Y143&gt;0,I143-Y143,0)</f>
        <v>0</v>
      </c>
      <c r="AA143" s="201" t="n">
        <f aca="false">IF(Y143-H143&gt;0,Y143-H143,0)</f>
        <v>0</v>
      </c>
      <c r="AB143" s="166" t="n">
        <v>544</v>
      </c>
      <c r="AC143" s="166"/>
      <c r="AD143" s="202" t="n">
        <f aca="false">AB143*Y143</f>
        <v>0</v>
      </c>
      <c r="AE143" s="202"/>
      <c r="AF143" s="74"/>
      <c r="AG143" s="74"/>
      <c r="AH143" s="74"/>
      <c r="AI143" s="74"/>
      <c r="AJ143" s="74"/>
      <c r="AK143" s="74"/>
      <c r="AL143" s="74"/>
      <c r="AM143" s="74"/>
      <c r="AN143" s="74"/>
      <c r="AO143" s="74"/>
    </row>
    <row r="144" customFormat="false" ht="15.95" hidden="false" customHeight="true" outlineLevel="0" collapsed="false">
      <c r="A144" s="184"/>
      <c r="B144" s="195" t="s">
        <v>146</v>
      </c>
      <c r="C144" s="195"/>
      <c r="D144" s="195"/>
      <c r="E144" s="195"/>
      <c r="F144" s="195"/>
      <c r="G144" s="195"/>
      <c r="H144" s="161" t="n">
        <f aca="false">I144</f>
        <v>0</v>
      </c>
      <c r="I144" s="196"/>
      <c r="J144" s="197" t="n">
        <f aca="false">'Latos I-8'!H119</f>
        <v>0</v>
      </c>
      <c r="K144" s="98" t="n">
        <f aca="false">IF(J144&gt;0,$AB144*J144,0)</f>
        <v>0</v>
      </c>
      <c r="L144" s="98"/>
      <c r="M144" s="198" t="n">
        <f aca="false">'Bractus M-14'!H119</f>
        <v>0</v>
      </c>
      <c r="N144" s="98" t="n">
        <f aca="false">IF(M144&gt;0,$AB144*M144,0)</f>
        <v>0</v>
      </c>
      <c r="O144" s="98"/>
      <c r="P144" s="198" t="n">
        <f aca="false">'Pelatus C-12'!H119</f>
        <v>0</v>
      </c>
      <c r="Q144" s="98" t="n">
        <f aca="false">IF(P144&gt;0,$AB144*P144,0)</f>
        <v>0</v>
      </c>
      <c r="R144" s="98"/>
      <c r="S144" s="198" t="n">
        <f aca="false">'Nyrius F-6'!H119</f>
        <v>0</v>
      </c>
      <c r="T144" s="98" t="n">
        <f aca="false">IF(S144&gt;0,$AB144*S144,0)</f>
        <v>0</v>
      </c>
      <c r="U144" s="98"/>
      <c r="V144" s="199" t="n">
        <f aca="false">'Latos M-7'!G119</f>
        <v>0</v>
      </c>
      <c r="W144" s="98" t="n">
        <f aca="false">IF(V144&gt;0,$AB144*V144,0)</f>
        <v>0</v>
      </c>
      <c r="X144" s="98"/>
      <c r="Y144" s="197" t="n">
        <f aca="false">'Master mission requirement list'!G119</f>
        <v>0</v>
      </c>
      <c r="Z144" s="200" t="n">
        <f aca="false">IF(I144-Y144&gt;0,I144-Y144,0)</f>
        <v>0</v>
      </c>
      <c r="AA144" s="201" t="n">
        <f aca="false">IF(Y144-H144&gt;0,Y144-H144,0)</f>
        <v>0</v>
      </c>
      <c r="AB144" s="166" t="n">
        <v>1224</v>
      </c>
      <c r="AC144" s="166"/>
      <c r="AD144" s="202" t="n">
        <f aca="false">AB144*Y144</f>
        <v>0</v>
      </c>
      <c r="AE144" s="202"/>
      <c r="AF144" s="74"/>
      <c r="AG144" s="74"/>
      <c r="AH144" s="74"/>
      <c r="AI144" s="74"/>
      <c r="AJ144" s="74"/>
      <c r="AK144" s="74"/>
      <c r="AL144" s="74"/>
      <c r="AM144" s="74"/>
      <c r="AN144" s="74"/>
      <c r="AO144" s="74"/>
    </row>
    <row r="145" customFormat="false" ht="15.95" hidden="false" customHeight="true" outlineLevel="0" collapsed="false">
      <c r="A145" s="184"/>
      <c r="B145" s="195" t="s">
        <v>147</v>
      </c>
      <c r="C145" s="195"/>
      <c r="D145" s="195"/>
      <c r="E145" s="195"/>
      <c r="F145" s="195"/>
      <c r="G145" s="195"/>
      <c r="H145" s="161" t="n">
        <f aca="false">I145</f>
        <v>0</v>
      </c>
      <c r="I145" s="196"/>
      <c r="J145" s="197" t="n">
        <f aca="false">'Latos I-8'!H120</f>
        <v>0</v>
      </c>
      <c r="K145" s="98" t="n">
        <f aca="false">IF(J145&gt;0,$AB145*J145,0)</f>
        <v>0</v>
      </c>
      <c r="L145" s="98"/>
      <c r="M145" s="198" t="n">
        <f aca="false">'Bractus M-14'!H120</f>
        <v>0</v>
      </c>
      <c r="N145" s="98" t="n">
        <f aca="false">IF(M145&gt;0,$AB145*M145,0)</f>
        <v>0</v>
      </c>
      <c r="O145" s="98"/>
      <c r="P145" s="198" t="n">
        <f aca="false">'Pelatus C-12'!H120</f>
        <v>0</v>
      </c>
      <c r="Q145" s="98" t="n">
        <f aca="false">IF(P145&gt;0,$AB145*P145,0)</f>
        <v>0</v>
      </c>
      <c r="R145" s="98"/>
      <c r="S145" s="198" t="n">
        <f aca="false">'Nyrius F-6'!H120</f>
        <v>0</v>
      </c>
      <c r="T145" s="98" t="n">
        <f aca="false">IF(S145&gt;0,$AB145*S145,0)</f>
        <v>0</v>
      </c>
      <c r="U145" s="98"/>
      <c r="V145" s="199" t="n">
        <f aca="false">'Latos M-7'!G120</f>
        <v>0</v>
      </c>
      <c r="W145" s="98" t="n">
        <f aca="false">IF(V145&gt;0,$AB145*V145,0)</f>
        <v>0</v>
      </c>
      <c r="X145" s="98"/>
      <c r="Y145" s="197" t="n">
        <f aca="false">'Master mission requirement list'!G120</f>
        <v>0</v>
      </c>
      <c r="Z145" s="200" t="n">
        <f aca="false">IF(I145-Y145&gt;0,I145-Y145,0)</f>
        <v>0</v>
      </c>
      <c r="AA145" s="201" t="n">
        <f aca="false">IF(Y145-H145&gt;0,Y145-H145,0)</f>
        <v>0</v>
      </c>
      <c r="AB145" s="166" t="n">
        <v>1367</v>
      </c>
      <c r="AC145" s="166"/>
      <c r="AD145" s="202" t="n">
        <f aca="false">AB145*Y145</f>
        <v>0</v>
      </c>
      <c r="AE145" s="202"/>
      <c r="AF145" s="74"/>
      <c r="AG145" s="74"/>
      <c r="AH145" s="74"/>
      <c r="AI145" s="74"/>
      <c r="AJ145" s="74"/>
      <c r="AK145" s="74"/>
      <c r="AL145" s="74"/>
      <c r="AM145" s="74"/>
      <c r="AN145" s="74"/>
      <c r="AO145" s="74"/>
    </row>
    <row r="146" customFormat="false" ht="15.95" hidden="false" customHeight="true" outlineLevel="0" collapsed="false">
      <c r="A146" s="184"/>
      <c r="B146" s="195" t="s">
        <v>148</v>
      </c>
      <c r="C146" s="195"/>
      <c r="D146" s="195"/>
      <c r="E146" s="195"/>
      <c r="F146" s="195"/>
      <c r="G146" s="195"/>
      <c r="H146" s="161" t="n">
        <f aca="false">I146</f>
        <v>0</v>
      </c>
      <c r="I146" s="196"/>
      <c r="J146" s="197" t="n">
        <f aca="false">'Latos I-8'!H121</f>
        <v>0</v>
      </c>
      <c r="K146" s="98" t="n">
        <f aca="false">IF(J146&gt;0,$AB146*J146,0)</f>
        <v>0</v>
      </c>
      <c r="L146" s="98"/>
      <c r="M146" s="198" t="n">
        <f aca="false">'Bractus M-14'!H121</f>
        <v>0</v>
      </c>
      <c r="N146" s="98" t="n">
        <f aca="false">IF(M146&gt;0,$AB146*M146,0)</f>
        <v>0</v>
      </c>
      <c r="O146" s="98"/>
      <c r="P146" s="198" t="n">
        <f aca="false">'Pelatus C-12'!H121</f>
        <v>0</v>
      </c>
      <c r="Q146" s="98" t="n">
        <f aca="false">IF(P146&gt;0,$AB146*P146,0)</f>
        <v>0</v>
      </c>
      <c r="R146" s="98"/>
      <c r="S146" s="198" t="n">
        <f aca="false">'Nyrius F-6'!H121</f>
        <v>0</v>
      </c>
      <c r="T146" s="98" t="n">
        <f aca="false">IF(S146&gt;0,$AB146*S146,0)</f>
        <v>0</v>
      </c>
      <c r="U146" s="98"/>
      <c r="V146" s="199" t="n">
        <f aca="false">'Latos M-7'!G121</f>
        <v>0</v>
      </c>
      <c r="W146" s="98" t="n">
        <f aca="false">IF(V146&gt;0,$AB146*V146,0)</f>
        <v>0</v>
      </c>
      <c r="X146" s="98"/>
      <c r="Y146" s="197" t="n">
        <f aca="false">'Master mission requirement list'!G121</f>
        <v>0</v>
      </c>
      <c r="Z146" s="200" t="n">
        <f aca="false">IF(I146-Y146&gt;0,I146-Y146,0)</f>
        <v>0</v>
      </c>
      <c r="AA146" s="201" t="n">
        <f aca="false">IF(Y146-H146&gt;0,Y146-H146,0)</f>
        <v>0</v>
      </c>
      <c r="AB146" s="166" t="n">
        <v>102</v>
      </c>
      <c r="AC146" s="166"/>
      <c r="AD146" s="202" t="n">
        <f aca="false">AB146*Y146</f>
        <v>0</v>
      </c>
      <c r="AE146" s="202"/>
      <c r="AF146" s="74"/>
      <c r="AG146" s="74"/>
      <c r="AH146" s="74"/>
      <c r="AI146" s="74"/>
      <c r="AJ146" s="74"/>
      <c r="AK146" s="74"/>
      <c r="AL146" s="74"/>
      <c r="AM146" s="74"/>
      <c r="AN146" s="74"/>
      <c r="AO146" s="74"/>
    </row>
    <row r="147" customFormat="false" ht="15.95" hidden="false" customHeight="true" outlineLevel="0" collapsed="false">
      <c r="A147" s="184"/>
      <c r="B147" s="195" t="s">
        <v>149</v>
      </c>
      <c r="C147" s="195"/>
      <c r="D147" s="195"/>
      <c r="E147" s="195"/>
      <c r="F147" s="195"/>
      <c r="G147" s="195"/>
      <c r="H147" s="161" t="n">
        <f aca="false">I147</f>
        <v>0</v>
      </c>
      <c r="I147" s="196"/>
      <c r="J147" s="197" t="n">
        <f aca="false">'Latos I-8'!H122</f>
        <v>0</v>
      </c>
      <c r="K147" s="98" t="n">
        <f aca="false">IF(J147&gt;0,$AB147*J147,0)</f>
        <v>0</v>
      </c>
      <c r="L147" s="98"/>
      <c r="M147" s="198" t="n">
        <f aca="false">'Bractus M-14'!H122</f>
        <v>0</v>
      </c>
      <c r="N147" s="98" t="n">
        <f aca="false">IF(M147&gt;0,$AB147*M147,0)</f>
        <v>0</v>
      </c>
      <c r="O147" s="98"/>
      <c r="P147" s="198" t="n">
        <f aca="false">'Pelatus C-12'!H122</f>
        <v>0</v>
      </c>
      <c r="Q147" s="98" t="n">
        <f aca="false">IF(P147&gt;0,$AB147*P147,0)</f>
        <v>0</v>
      </c>
      <c r="R147" s="98"/>
      <c r="S147" s="198" t="n">
        <f aca="false">'Nyrius F-6'!H122</f>
        <v>0</v>
      </c>
      <c r="T147" s="98" t="n">
        <f aca="false">IF(S147&gt;0,$AB147*S147,0)</f>
        <v>0</v>
      </c>
      <c r="U147" s="98"/>
      <c r="V147" s="199" t="n">
        <f aca="false">'Latos M-7'!G122</f>
        <v>0</v>
      </c>
      <c r="W147" s="98" t="n">
        <f aca="false">IF(V147&gt;0,$AB147*V147,0)</f>
        <v>0</v>
      </c>
      <c r="X147" s="98"/>
      <c r="Y147" s="197" t="n">
        <f aca="false">'Master mission requirement list'!G122</f>
        <v>0</v>
      </c>
      <c r="Z147" s="200" t="n">
        <f aca="false">IF(I147-Y147&gt;0,I147-Y147,0)</f>
        <v>0</v>
      </c>
      <c r="AA147" s="201" t="n">
        <f aca="false">IF(Y147-H147&gt;0,Y147-H147,0)</f>
        <v>0</v>
      </c>
      <c r="AB147" s="166" t="n">
        <v>2516</v>
      </c>
      <c r="AC147" s="166"/>
      <c r="AD147" s="202" t="n">
        <f aca="false">AB147*Y147</f>
        <v>0</v>
      </c>
      <c r="AE147" s="202"/>
      <c r="AF147" s="74"/>
      <c r="AG147" s="74"/>
      <c r="AH147" s="74"/>
      <c r="AI147" s="74"/>
      <c r="AJ147" s="74"/>
      <c r="AK147" s="74"/>
      <c r="AL147" s="74"/>
      <c r="AM147" s="74"/>
      <c r="AN147" s="74"/>
      <c r="AO147" s="74"/>
    </row>
    <row r="148" customFormat="false" ht="15.95" hidden="false" customHeight="true" outlineLevel="0" collapsed="false">
      <c r="A148" s="184"/>
      <c r="B148" s="195" t="s">
        <v>150</v>
      </c>
      <c r="C148" s="195"/>
      <c r="D148" s="195"/>
      <c r="E148" s="195"/>
      <c r="F148" s="195"/>
      <c r="G148" s="195"/>
      <c r="H148" s="161" t="n">
        <f aca="false">I148</f>
        <v>0</v>
      </c>
      <c r="I148" s="196"/>
      <c r="J148" s="197" t="n">
        <f aca="false">'Latos I-8'!H123</f>
        <v>0</v>
      </c>
      <c r="K148" s="98" t="n">
        <f aca="false">IF(J148&gt;0,$AB148*J148,0)</f>
        <v>0</v>
      </c>
      <c r="L148" s="98"/>
      <c r="M148" s="198" t="n">
        <f aca="false">'Bractus M-14'!H123</f>
        <v>0</v>
      </c>
      <c r="N148" s="98" t="n">
        <f aca="false">IF(M148&gt;0,$AB148*M148,0)</f>
        <v>0</v>
      </c>
      <c r="O148" s="98"/>
      <c r="P148" s="198" t="n">
        <f aca="false">'Pelatus C-12'!H123</f>
        <v>0</v>
      </c>
      <c r="Q148" s="98" t="n">
        <f aca="false">IF(P148&gt;0,$AB148*P148,0)</f>
        <v>0</v>
      </c>
      <c r="R148" s="98"/>
      <c r="S148" s="198" t="n">
        <f aca="false">'Nyrius F-6'!H123</f>
        <v>0</v>
      </c>
      <c r="T148" s="98" t="n">
        <f aca="false">IF(S148&gt;0,$AB148*S148,0)</f>
        <v>0</v>
      </c>
      <c r="U148" s="98"/>
      <c r="V148" s="199" t="n">
        <f aca="false">'Latos M-7'!G123</f>
        <v>0</v>
      </c>
      <c r="W148" s="98" t="n">
        <f aca="false">IF(V148&gt;0,$AB148*V148,0)</f>
        <v>0</v>
      </c>
      <c r="X148" s="98"/>
      <c r="Y148" s="197" t="n">
        <f aca="false">'Master mission requirement list'!G123</f>
        <v>0</v>
      </c>
      <c r="Z148" s="200" t="n">
        <f aca="false">IF(I148-Y148&gt;0,I148-Y148,0)</f>
        <v>0</v>
      </c>
      <c r="AA148" s="201" t="n">
        <f aca="false">IF(Y148-H148&gt;0,Y148-H148,0)</f>
        <v>0</v>
      </c>
      <c r="AB148" s="166" t="n">
        <v>170</v>
      </c>
      <c r="AC148" s="166"/>
      <c r="AD148" s="202" t="n">
        <f aca="false">AB148*Y148</f>
        <v>0</v>
      </c>
      <c r="AE148" s="202"/>
      <c r="AF148" s="74"/>
      <c r="AG148" s="74"/>
      <c r="AH148" s="74"/>
      <c r="AI148" s="74"/>
      <c r="AJ148" s="74"/>
      <c r="AK148" s="74"/>
      <c r="AL148" s="74"/>
      <c r="AM148" s="74"/>
      <c r="AN148" s="74"/>
      <c r="AO148" s="74"/>
    </row>
    <row r="149" customFormat="false" ht="15.95" hidden="false" customHeight="true" outlineLevel="0" collapsed="false">
      <c r="A149" s="184"/>
      <c r="B149" s="195" t="s">
        <v>151</v>
      </c>
      <c r="C149" s="195"/>
      <c r="D149" s="195"/>
      <c r="E149" s="195"/>
      <c r="F149" s="195"/>
      <c r="G149" s="195"/>
      <c r="H149" s="161" t="n">
        <f aca="false">I149</f>
        <v>0</v>
      </c>
      <c r="I149" s="196"/>
      <c r="J149" s="197" t="n">
        <f aca="false">'Latos I-8'!H124</f>
        <v>0</v>
      </c>
      <c r="K149" s="98" t="n">
        <f aca="false">IF(J149&gt;0,$AB149*J149,0)</f>
        <v>0</v>
      </c>
      <c r="L149" s="98"/>
      <c r="M149" s="198" t="n">
        <f aca="false">'Bractus M-14'!H124</f>
        <v>0</v>
      </c>
      <c r="N149" s="98" t="n">
        <f aca="false">IF(M149&gt;0,$AB149*M149,0)</f>
        <v>0</v>
      </c>
      <c r="O149" s="98"/>
      <c r="P149" s="198" t="n">
        <f aca="false">'Pelatus C-12'!H124</f>
        <v>0</v>
      </c>
      <c r="Q149" s="98" t="n">
        <f aca="false">IF(P149&gt;0,$AB149*P149,0)</f>
        <v>0</v>
      </c>
      <c r="R149" s="98"/>
      <c r="S149" s="198" t="n">
        <f aca="false">'Nyrius F-6'!H124</f>
        <v>0</v>
      </c>
      <c r="T149" s="98" t="n">
        <f aca="false">IF(S149&gt;0,$AB149*S149,0)</f>
        <v>0</v>
      </c>
      <c r="U149" s="98"/>
      <c r="V149" s="199" t="n">
        <f aca="false">'Latos M-7'!G124</f>
        <v>0</v>
      </c>
      <c r="W149" s="98" t="n">
        <f aca="false">IF(V149&gt;0,$AB149*V149,0)</f>
        <v>0</v>
      </c>
      <c r="X149" s="98"/>
      <c r="Y149" s="197" t="n">
        <f aca="false">'Master mission requirement list'!G124</f>
        <v>0</v>
      </c>
      <c r="Z149" s="200" t="n">
        <f aca="false">IF(I149-Y149&gt;0,I149-Y149,0)</f>
        <v>0</v>
      </c>
      <c r="AA149" s="201" t="n">
        <f aca="false">IF(Y149-H149&gt;0,Y149-H149,0)</f>
        <v>0</v>
      </c>
      <c r="AB149" s="166" t="n">
        <v>354</v>
      </c>
      <c r="AC149" s="166"/>
      <c r="AD149" s="202" t="n">
        <f aca="false">AB149*Y149</f>
        <v>0</v>
      </c>
      <c r="AE149" s="202"/>
      <c r="AF149" s="74"/>
      <c r="AG149" s="74"/>
      <c r="AH149" s="74"/>
      <c r="AI149" s="74"/>
      <c r="AJ149" s="74"/>
      <c r="AK149" s="74"/>
      <c r="AL149" s="74"/>
      <c r="AM149" s="74"/>
      <c r="AN149" s="74"/>
      <c r="AO149" s="74"/>
    </row>
    <row r="150" customFormat="false" ht="15.95" hidden="false" customHeight="true" outlineLevel="0" collapsed="false">
      <c r="A150" s="184"/>
      <c r="B150" s="195" t="s">
        <v>152</v>
      </c>
      <c r="C150" s="195"/>
      <c r="D150" s="195"/>
      <c r="E150" s="195"/>
      <c r="F150" s="195"/>
      <c r="G150" s="195"/>
      <c r="H150" s="161" t="n">
        <f aca="false">I150</f>
        <v>0</v>
      </c>
      <c r="I150" s="196"/>
      <c r="J150" s="197" t="n">
        <f aca="false">'Latos I-8'!H125</f>
        <v>0</v>
      </c>
      <c r="K150" s="98" t="n">
        <f aca="false">IF(J150&gt;0,$AB150*J150,0)</f>
        <v>0</v>
      </c>
      <c r="L150" s="98"/>
      <c r="M150" s="198" t="n">
        <f aca="false">'Bractus M-14'!H125</f>
        <v>0</v>
      </c>
      <c r="N150" s="98" t="n">
        <f aca="false">IF(M150&gt;0,$AB150*M150,0)</f>
        <v>0</v>
      </c>
      <c r="O150" s="98"/>
      <c r="P150" s="198" t="n">
        <f aca="false">'Pelatus C-12'!H125</f>
        <v>0</v>
      </c>
      <c r="Q150" s="98" t="n">
        <f aca="false">IF(P150&gt;0,$AB150*P150,0)</f>
        <v>0</v>
      </c>
      <c r="R150" s="98"/>
      <c r="S150" s="198" t="n">
        <f aca="false">'Nyrius F-6'!H125</f>
        <v>0</v>
      </c>
      <c r="T150" s="98" t="n">
        <f aca="false">IF(S150&gt;0,$AB150*S150,0)</f>
        <v>0</v>
      </c>
      <c r="U150" s="98"/>
      <c r="V150" s="199" t="n">
        <f aca="false">'Latos M-7'!G125</f>
        <v>0</v>
      </c>
      <c r="W150" s="98" t="n">
        <f aca="false">IF(V150&gt;0,$AB150*V150,0)</f>
        <v>0</v>
      </c>
      <c r="X150" s="98"/>
      <c r="Y150" s="197" t="n">
        <f aca="false">'Master mission requirement list'!G125</f>
        <v>0</v>
      </c>
      <c r="Z150" s="200" t="n">
        <f aca="false">IF(I150-Y150&gt;0,I150-Y150,0)</f>
        <v>0</v>
      </c>
      <c r="AA150" s="201" t="n">
        <f aca="false">IF(Y150-H150&gt;0,Y150-H150,0)</f>
        <v>0</v>
      </c>
      <c r="AB150" s="166" t="n">
        <v>1346</v>
      </c>
      <c r="AC150" s="166"/>
      <c r="AD150" s="202" t="n">
        <f aca="false">AB150*Y150</f>
        <v>0</v>
      </c>
      <c r="AE150" s="202"/>
      <c r="AF150" s="74"/>
      <c r="AG150" s="74"/>
      <c r="AH150" s="74"/>
      <c r="AI150" s="74"/>
      <c r="AJ150" s="74"/>
      <c r="AK150" s="74"/>
      <c r="AL150" s="74"/>
      <c r="AM150" s="74"/>
      <c r="AN150" s="74"/>
      <c r="AO150" s="74"/>
    </row>
    <row r="151" customFormat="false" ht="15.95" hidden="false" customHeight="true" outlineLevel="0" collapsed="false">
      <c r="A151" s="184"/>
      <c r="B151" s="195" t="s">
        <v>153</v>
      </c>
      <c r="C151" s="195"/>
      <c r="D151" s="195"/>
      <c r="E151" s="195"/>
      <c r="F151" s="195"/>
      <c r="G151" s="195"/>
      <c r="H151" s="161" t="n">
        <f aca="false">I151</f>
        <v>0</v>
      </c>
      <c r="I151" s="196"/>
      <c r="J151" s="197" t="n">
        <f aca="false">'Latos I-8'!H126</f>
        <v>0</v>
      </c>
      <c r="K151" s="98" t="n">
        <f aca="false">IF(J151&gt;0,$AB151*J151,0)</f>
        <v>0</v>
      </c>
      <c r="L151" s="98"/>
      <c r="M151" s="198" t="n">
        <f aca="false">'Bractus M-14'!H126</f>
        <v>0</v>
      </c>
      <c r="N151" s="98" t="n">
        <f aca="false">IF(M151&gt;0,$AB151*M151,0)</f>
        <v>0</v>
      </c>
      <c r="O151" s="98"/>
      <c r="P151" s="198" t="n">
        <f aca="false">'Pelatus C-12'!H126</f>
        <v>0</v>
      </c>
      <c r="Q151" s="98" t="n">
        <f aca="false">IF(P151&gt;0,$AB151*P151,0)</f>
        <v>0</v>
      </c>
      <c r="R151" s="98"/>
      <c r="S151" s="198" t="n">
        <f aca="false">'Nyrius F-6'!H126</f>
        <v>0</v>
      </c>
      <c r="T151" s="98" t="n">
        <f aca="false">IF(S151&gt;0,$AB151*S151,0)</f>
        <v>0</v>
      </c>
      <c r="U151" s="98"/>
      <c r="V151" s="199" t="n">
        <f aca="false">'Latos M-7'!G126</f>
        <v>0</v>
      </c>
      <c r="W151" s="98" t="n">
        <f aca="false">IF(V151&gt;0,$AB151*V151,0)</f>
        <v>0</v>
      </c>
      <c r="X151" s="98"/>
      <c r="Y151" s="197" t="n">
        <f aca="false">'Master mission requirement list'!G126</f>
        <v>0</v>
      </c>
      <c r="Z151" s="200" t="n">
        <f aca="false">IF(I151-Y151&gt;0,I151-Y151,0)</f>
        <v>0</v>
      </c>
      <c r="AA151" s="201" t="n">
        <f aca="false">IF(Y151-H151&gt;0,Y151-H151,0)</f>
        <v>0</v>
      </c>
      <c r="AB151" s="166" t="n">
        <v>1129</v>
      </c>
      <c r="AC151" s="166"/>
      <c r="AD151" s="202" t="n">
        <f aca="false">AB151*Y151</f>
        <v>0</v>
      </c>
      <c r="AE151" s="202"/>
      <c r="AF151" s="74"/>
      <c r="AG151" s="74"/>
      <c r="AH151" s="74"/>
      <c r="AI151" s="74"/>
      <c r="AJ151" s="74"/>
      <c r="AK151" s="74"/>
      <c r="AL151" s="74"/>
      <c r="AM151" s="74"/>
      <c r="AN151" s="74"/>
      <c r="AO151" s="74"/>
    </row>
    <row r="152" customFormat="false" ht="15.95" hidden="false" customHeight="true" outlineLevel="0" collapsed="false">
      <c r="A152" s="184"/>
      <c r="B152" s="195" t="s">
        <v>154</v>
      </c>
      <c r="C152" s="195"/>
      <c r="D152" s="195"/>
      <c r="E152" s="195"/>
      <c r="F152" s="195"/>
      <c r="G152" s="195"/>
      <c r="H152" s="161" t="n">
        <f aca="false">I152</f>
        <v>0</v>
      </c>
      <c r="I152" s="196"/>
      <c r="J152" s="197" t="n">
        <f aca="false">'Latos I-8'!H127</f>
        <v>0</v>
      </c>
      <c r="K152" s="98" t="n">
        <f aca="false">IF(J152&gt;0,$AB152*J152,0)</f>
        <v>0</v>
      </c>
      <c r="L152" s="98"/>
      <c r="M152" s="198" t="n">
        <f aca="false">'Bractus M-14'!H127</f>
        <v>0</v>
      </c>
      <c r="N152" s="98" t="n">
        <f aca="false">IF(M152&gt;0,$AB152*M152,0)</f>
        <v>0</v>
      </c>
      <c r="O152" s="98"/>
      <c r="P152" s="198" t="n">
        <f aca="false">'Pelatus C-12'!H127</f>
        <v>0</v>
      </c>
      <c r="Q152" s="98" t="n">
        <f aca="false">IF(P152&gt;0,$AB152*P152,0)</f>
        <v>0</v>
      </c>
      <c r="R152" s="98"/>
      <c r="S152" s="198" t="n">
        <f aca="false">'Nyrius F-6'!H127</f>
        <v>0</v>
      </c>
      <c r="T152" s="98" t="n">
        <f aca="false">IF(S152&gt;0,$AB152*S152,0)</f>
        <v>0</v>
      </c>
      <c r="U152" s="98"/>
      <c r="V152" s="199" t="n">
        <f aca="false">'Latos M-7'!G127</f>
        <v>0</v>
      </c>
      <c r="W152" s="98" t="n">
        <f aca="false">IF(V152&gt;0,$AB152*V152,0)</f>
        <v>0</v>
      </c>
      <c r="X152" s="98"/>
      <c r="Y152" s="197" t="n">
        <f aca="false">'Master mission requirement list'!G127</f>
        <v>0</v>
      </c>
      <c r="Z152" s="200" t="n">
        <f aca="false">IF(I152-Y152&gt;0,I152-Y152,0)</f>
        <v>0</v>
      </c>
      <c r="AA152" s="201" t="n">
        <f aca="false">IF(Y152-H152&gt;0,Y152-H152,0)</f>
        <v>0</v>
      </c>
      <c r="AB152" s="166" t="n">
        <v>238</v>
      </c>
      <c r="AC152" s="166"/>
      <c r="AD152" s="202" t="n">
        <f aca="false">AB152*Y152</f>
        <v>0</v>
      </c>
      <c r="AE152" s="202"/>
      <c r="AF152" s="74"/>
      <c r="AG152" s="74"/>
      <c r="AH152" s="74"/>
      <c r="AI152" s="74"/>
      <c r="AJ152" s="74"/>
      <c r="AK152" s="74"/>
      <c r="AL152" s="74"/>
      <c r="AM152" s="74"/>
      <c r="AN152" s="74"/>
      <c r="AO152" s="74"/>
    </row>
    <row r="153" customFormat="false" ht="15.95" hidden="false" customHeight="true" outlineLevel="0" collapsed="false">
      <c r="A153" s="184"/>
      <c r="B153" s="195" t="s">
        <v>155</v>
      </c>
      <c r="C153" s="195"/>
      <c r="D153" s="195"/>
      <c r="E153" s="195"/>
      <c r="F153" s="195"/>
      <c r="G153" s="195"/>
      <c r="H153" s="161" t="n">
        <f aca="false">I153</f>
        <v>0</v>
      </c>
      <c r="I153" s="196"/>
      <c r="J153" s="197" t="n">
        <f aca="false">'Latos I-8'!H128</f>
        <v>0</v>
      </c>
      <c r="K153" s="98" t="n">
        <f aca="false">IF(J153&gt;0,$AB153*J153,0)</f>
        <v>0</v>
      </c>
      <c r="L153" s="98"/>
      <c r="M153" s="198" t="n">
        <f aca="false">'Bractus M-14'!H128</f>
        <v>0</v>
      </c>
      <c r="N153" s="98" t="n">
        <f aca="false">IF(M153&gt;0,$AB153*M153,0)</f>
        <v>0</v>
      </c>
      <c r="O153" s="98"/>
      <c r="P153" s="198" t="n">
        <f aca="false">'Pelatus C-12'!H128</f>
        <v>0</v>
      </c>
      <c r="Q153" s="98" t="n">
        <f aca="false">IF(P153&gt;0,$AB153*P153,0)</f>
        <v>0</v>
      </c>
      <c r="R153" s="98"/>
      <c r="S153" s="198" t="n">
        <f aca="false">'Nyrius F-6'!H128</f>
        <v>0</v>
      </c>
      <c r="T153" s="98" t="n">
        <f aca="false">IF(S153&gt;0,$AB153*S153,0)</f>
        <v>0</v>
      </c>
      <c r="U153" s="98"/>
      <c r="V153" s="199" t="n">
        <f aca="false">'Latos M-7'!G128</f>
        <v>0</v>
      </c>
      <c r="W153" s="98" t="n">
        <f aca="false">IF(V153&gt;0,$AB153*V153,0)</f>
        <v>0</v>
      </c>
      <c r="X153" s="98"/>
      <c r="Y153" s="197" t="n">
        <f aca="false">'Master mission requirement list'!G128</f>
        <v>0</v>
      </c>
      <c r="Z153" s="200" t="n">
        <f aca="false">IF(I153-Y153&gt;0,I153-Y153,0)</f>
        <v>0</v>
      </c>
      <c r="AA153" s="201" t="n">
        <f aca="false">IF(Y153-H153&gt;0,Y153-H153,0)</f>
        <v>0</v>
      </c>
      <c r="AB153" s="166" t="n">
        <v>2557</v>
      </c>
      <c r="AC153" s="166"/>
      <c r="AD153" s="202" t="n">
        <f aca="false">AB153*Y153</f>
        <v>0</v>
      </c>
      <c r="AE153" s="202"/>
      <c r="AF153" s="74"/>
      <c r="AG153" s="74"/>
      <c r="AH153" s="74"/>
      <c r="AI153" s="74"/>
      <c r="AJ153" s="74"/>
      <c r="AK153" s="74"/>
      <c r="AL153" s="74"/>
      <c r="AM153" s="74"/>
      <c r="AN153" s="74"/>
      <c r="AO153" s="74"/>
    </row>
    <row r="154" customFormat="false" ht="15.95" hidden="false" customHeight="true" outlineLevel="0" collapsed="false">
      <c r="A154" s="184"/>
      <c r="B154" s="195" t="s">
        <v>156</v>
      </c>
      <c r="C154" s="195"/>
      <c r="D154" s="195"/>
      <c r="E154" s="195"/>
      <c r="F154" s="195"/>
      <c r="G154" s="195"/>
      <c r="H154" s="161" t="n">
        <f aca="false">I154</f>
        <v>0</v>
      </c>
      <c r="I154" s="196"/>
      <c r="J154" s="197" t="n">
        <f aca="false">'Latos I-8'!H129</f>
        <v>0</v>
      </c>
      <c r="K154" s="98" t="n">
        <f aca="false">IF(J154&gt;0,$AB154*J154,0)</f>
        <v>0</v>
      </c>
      <c r="L154" s="98"/>
      <c r="M154" s="198" t="n">
        <f aca="false">'Bractus M-14'!H129</f>
        <v>0</v>
      </c>
      <c r="N154" s="98" t="n">
        <f aca="false">IF(M154&gt;0,$AB154*M154,0)</f>
        <v>0</v>
      </c>
      <c r="O154" s="98"/>
      <c r="P154" s="198" t="n">
        <f aca="false">'Pelatus C-12'!H129</f>
        <v>0</v>
      </c>
      <c r="Q154" s="98" t="n">
        <f aca="false">IF(P154&gt;0,$AB154*P154,0)</f>
        <v>0</v>
      </c>
      <c r="R154" s="98"/>
      <c r="S154" s="198" t="n">
        <f aca="false">'Nyrius F-6'!H129</f>
        <v>0</v>
      </c>
      <c r="T154" s="98" t="n">
        <f aca="false">IF(S154&gt;0,$AB154*S154,0)</f>
        <v>0</v>
      </c>
      <c r="U154" s="98"/>
      <c r="V154" s="199" t="n">
        <f aca="false">'Latos M-7'!G129</f>
        <v>0</v>
      </c>
      <c r="W154" s="98" t="n">
        <f aca="false">IF(V154&gt;0,$AB154*V154,0)</f>
        <v>0</v>
      </c>
      <c r="X154" s="98"/>
      <c r="Y154" s="197" t="n">
        <f aca="false">'Master mission requirement list'!G129</f>
        <v>0</v>
      </c>
      <c r="Z154" s="200" t="n">
        <f aca="false">IF(I154-Y154&gt;0,I154-Y154,0)</f>
        <v>0</v>
      </c>
      <c r="AA154" s="201" t="n">
        <f aca="false">IF(Y154-H154&gt;0,Y154-H154,0)</f>
        <v>0</v>
      </c>
      <c r="AB154" s="166" t="n">
        <v>3536</v>
      </c>
      <c r="AC154" s="166"/>
      <c r="AD154" s="202" t="n">
        <f aca="false">AB154*Y154</f>
        <v>0</v>
      </c>
      <c r="AE154" s="202"/>
      <c r="AF154" s="74"/>
      <c r="AG154" s="74"/>
      <c r="AH154" s="74"/>
      <c r="AI154" s="74"/>
      <c r="AJ154" s="74"/>
      <c r="AK154" s="74"/>
      <c r="AL154" s="74"/>
      <c r="AM154" s="74"/>
      <c r="AN154" s="74"/>
      <c r="AO154" s="74"/>
    </row>
    <row r="155" customFormat="false" ht="15.95" hidden="false" customHeight="true" outlineLevel="0" collapsed="false">
      <c r="A155" s="184"/>
      <c r="B155" s="195" t="s">
        <v>157</v>
      </c>
      <c r="C155" s="195"/>
      <c r="D155" s="195"/>
      <c r="E155" s="195"/>
      <c r="F155" s="195"/>
      <c r="G155" s="195"/>
      <c r="H155" s="161" t="n">
        <f aca="false">I155</f>
        <v>0</v>
      </c>
      <c r="I155" s="196"/>
      <c r="J155" s="197" t="n">
        <f aca="false">'Latos I-8'!H130</f>
        <v>0</v>
      </c>
      <c r="K155" s="98" t="n">
        <f aca="false">IF(J155&gt;0,$AB155*J155,0)</f>
        <v>0</v>
      </c>
      <c r="L155" s="98"/>
      <c r="M155" s="198" t="n">
        <f aca="false">'Bractus M-14'!H130</f>
        <v>0</v>
      </c>
      <c r="N155" s="98" t="n">
        <f aca="false">IF(M155&gt;0,$AB155*M155,0)</f>
        <v>0</v>
      </c>
      <c r="O155" s="98"/>
      <c r="P155" s="198" t="n">
        <f aca="false">'Pelatus C-12'!H130</f>
        <v>0</v>
      </c>
      <c r="Q155" s="98" t="n">
        <f aca="false">IF(P155&gt;0,$AB155*P155,0)</f>
        <v>0</v>
      </c>
      <c r="R155" s="98"/>
      <c r="S155" s="198" t="n">
        <f aca="false">'Nyrius F-6'!H130</f>
        <v>0</v>
      </c>
      <c r="T155" s="98" t="n">
        <f aca="false">IF(S155&gt;0,$AB155*S155,0)</f>
        <v>0</v>
      </c>
      <c r="U155" s="98"/>
      <c r="V155" s="199" t="n">
        <f aca="false">'Latos M-7'!G130</f>
        <v>0</v>
      </c>
      <c r="W155" s="98" t="n">
        <f aca="false">IF(V155&gt;0,$AB155*V155,0)</f>
        <v>0</v>
      </c>
      <c r="X155" s="98"/>
      <c r="Y155" s="197" t="n">
        <f aca="false">'Master mission requirement list'!G130</f>
        <v>0</v>
      </c>
      <c r="Z155" s="200" t="n">
        <f aca="false">IF(I155-Y155&gt;0,I155-Y155,0)</f>
        <v>0</v>
      </c>
      <c r="AA155" s="201" t="n">
        <f aca="false">IF(Y155-H155&gt;0,Y155-H155,0)</f>
        <v>0</v>
      </c>
      <c r="AB155" s="166" t="n">
        <v>1020</v>
      </c>
      <c r="AC155" s="166"/>
      <c r="AD155" s="202" t="n">
        <f aca="false">AB155*Y155</f>
        <v>0</v>
      </c>
      <c r="AE155" s="202"/>
      <c r="AF155" s="74"/>
      <c r="AG155" s="74"/>
      <c r="AH155" s="74"/>
      <c r="AI155" s="74"/>
      <c r="AJ155" s="74"/>
      <c r="AK155" s="74"/>
      <c r="AL155" s="74"/>
      <c r="AM155" s="74"/>
      <c r="AN155" s="74"/>
      <c r="AO155" s="74"/>
    </row>
    <row r="156" customFormat="false" ht="15.95" hidden="false" customHeight="true" outlineLevel="0" collapsed="false">
      <c r="A156" s="184"/>
      <c r="B156" s="195" t="s">
        <v>158</v>
      </c>
      <c r="C156" s="195"/>
      <c r="D156" s="195"/>
      <c r="E156" s="195"/>
      <c r="F156" s="195"/>
      <c r="G156" s="195"/>
      <c r="H156" s="161" t="n">
        <f aca="false">I156</f>
        <v>0</v>
      </c>
      <c r="I156" s="196"/>
      <c r="J156" s="197" t="n">
        <f aca="false">'Latos I-8'!H131</f>
        <v>0</v>
      </c>
      <c r="K156" s="98" t="n">
        <f aca="false">IF(J156&gt;0,$AB156*J156,0)</f>
        <v>0</v>
      </c>
      <c r="L156" s="98"/>
      <c r="M156" s="198" t="n">
        <f aca="false">'Bractus M-14'!H131</f>
        <v>0</v>
      </c>
      <c r="N156" s="98" t="n">
        <f aca="false">IF(M156&gt;0,$AB156*M156,0)</f>
        <v>0</v>
      </c>
      <c r="O156" s="98"/>
      <c r="P156" s="198" t="n">
        <f aca="false">'Pelatus C-12'!H131</f>
        <v>0</v>
      </c>
      <c r="Q156" s="98" t="n">
        <f aca="false">IF(P156&gt;0,$AB156*P156,0)</f>
        <v>0</v>
      </c>
      <c r="R156" s="98"/>
      <c r="S156" s="198" t="n">
        <f aca="false">'Nyrius F-6'!H131</f>
        <v>0</v>
      </c>
      <c r="T156" s="98" t="n">
        <f aca="false">IF(S156&gt;0,$AB156*S156,0)</f>
        <v>0</v>
      </c>
      <c r="U156" s="98"/>
      <c r="V156" s="199" t="n">
        <f aca="false">'Latos M-7'!G131</f>
        <v>0</v>
      </c>
      <c r="W156" s="98" t="n">
        <f aca="false">IF(V156&gt;0,$AB156*V156,0)</f>
        <v>0</v>
      </c>
      <c r="X156" s="98"/>
      <c r="Y156" s="197" t="n">
        <f aca="false">'Master mission requirement list'!G131</f>
        <v>0</v>
      </c>
      <c r="Z156" s="200" t="n">
        <f aca="false">IF(I156-Y156&gt;0,I156-Y156,0)</f>
        <v>0</v>
      </c>
      <c r="AA156" s="201" t="n">
        <f aca="false">IF(Y156-H156&gt;0,Y156-H156,0)</f>
        <v>0</v>
      </c>
      <c r="AB156" s="166" t="n">
        <v>2645</v>
      </c>
      <c r="AC156" s="166"/>
      <c r="AD156" s="202" t="n">
        <f aca="false">AB156*Y156</f>
        <v>0</v>
      </c>
      <c r="AE156" s="202"/>
      <c r="AF156" s="74"/>
      <c r="AG156" s="74"/>
      <c r="AH156" s="74"/>
      <c r="AI156" s="74"/>
      <c r="AJ156" s="74"/>
      <c r="AK156" s="74"/>
      <c r="AL156" s="74"/>
      <c r="AM156" s="74"/>
      <c r="AN156" s="74"/>
      <c r="AO156" s="74"/>
    </row>
    <row r="157" customFormat="false" ht="15.95" hidden="false" customHeight="true" outlineLevel="0" collapsed="false">
      <c r="A157" s="184"/>
      <c r="B157" s="195" t="s">
        <v>159</v>
      </c>
      <c r="C157" s="195"/>
      <c r="D157" s="195"/>
      <c r="E157" s="195"/>
      <c r="F157" s="195"/>
      <c r="G157" s="195"/>
      <c r="H157" s="161" t="n">
        <f aca="false">I157</f>
        <v>0</v>
      </c>
      <c r="I157" s="196"/>
      <c r="J157" s="197" t="n">
        <f aca="false">'Latos I-8'!H132</f>
        <v>0</v>
      </c>
      <c r="K157" s="98" t="n">
        <f aca="false">IF(J157&gt;0,$AB157*J157,0)</f>
        <v>0</v>
      </c>
      <c r="L157" s="98"/>
      <c r="M157" s="198" t="n">
        <f aca="false">'Bractus M-14'!H132</f>
        <v>0</v>
      </c>
      <c r="N157" s="98" t="n">
        <f aca="false">IF(M157&gt;0,$AB157*M157,0)</f>
        <v>0</v>
      </c>
      <c r="O157" s="98"/>
      <c r="P157" s="198" t="n">
        <f aca="false">'Pelatus C-12'!H132</f>
        <v>0</v>
      </c>
      <c r="Q157" s="98" t="n">
        <f aca="false">IF(P157&gt;0,$AB157*P157,0)</f>
        <v>0</v>
      </c>
      <c r="R157" s="98"/>
      <c r="S157" s="198" t="n">
        <f aca="false">'Nyrius F-6'!H132</f>
        <v>0</v>
      </c>
      <c r="T157" s="98" t="n">
        <f aca="false">IF(S157&gt;0,$AB157*S157,0)</f>
        <v>0</v>
      </c>
      <c r="U157" s="98"/>
      <c r="V157" s="199" t="n">
        <f aca="false">'Latos M-7'!G132</f>
        <v>0</v>
      </c>
      <c r="W157" s="98" t="n">
        <f aca="false">IF(V157&gt;0,$AB157*V157,0)</f>
        <v>0</v>
      </c>
      <c r="X157" s="98"/>
      <c r="Y157" s="197" t="n">
        <f aca="false">'Master mission requirement list'!G132</f>
        <v>0</v>
      </c>
      <c r="Z157" s="200" t="n">
        <f aca="false">IF(I157-Y157&gt;0,I157-Y157,0)</f>
        <v>0</v>
      </c>
      <c r="AA157" s="201" t="n">
        <f aca="false">IF(Y157-H157&gt;0,Y157-H157,0)</f>
        <v>0</v>
      </c>
      <c r="AB157" s="166" t="n">
        <v>422</v>
      </c>
      <c r="AC157" s="166"/>
      <c r="AD157" s="202" t="n">
        <f aca="false">AB157*Y157</f>
        <v>0</v>
      </c>
      <c r="AE157" s="202"/>
      <c r="AF157" s="74"/>
      <c r="AG157" s="74"/>
      <c r="AH157" s="74"/>
      <c r="AI157" s="74"/>
      <c r="AJ157" s="74"/>
      <c r="AK157" s="74"/>
      <c r="AL157" s="74"/>
      <c r="AM157" s="74"/>
      <c r="AN157" s="74"/>
      <c r="AO157" s="74"/>
    </row>
    <row r="158" customFormat="false" ht="15.95" hidden="false" customHeight="true" outlineLevel="0" collapsed="false">
      <c r="A158" s="184"/>
      <c r="B158" s="195" t="s">
        <v>160</v>
      </c>
      <c r="C158" s="195"/>
      <c r="D158" s="195"/>
      <c r="E158" s="195"/>
      <c r="F158" s="195"/>
      <c r="G158" s="195"/>
      <c r="H158" s="161" t="n">
        <f aca="false">I158</f>
        <v>0</v>
      </c>
      <c r="I158" s="196"/>
      <c r="J158" s="197" t="n">
        <f aca="false">'Latos I-8'!H133</f>
        <v>0</v>
      </c>
      <c r="K158" s="98" t="n">
        <f aca="false">IF(J158&gt;0,$AB158*J158,0)</f>
        <v>0</v>
      </c>
      <c r="L158" s="98"/>
      <c r="M158" s="198" t="n">
        <f aca="false">'Bractus M-14'!H133</f>
        <v>0</v>
      </c>
      <c r="N158" s="98" t="n">
        <f aca="false">IF(M158&gt;0,$AB158*M158,0)</f>
        <v>0</v>
      </c>
      <c r="O158" s="98"/>
      <c r="P158" s="198" t="n">
        <f aca="false">'Pelatus C-12'!H133</f>
        <v>0</v>
      </c>
      <c r="Q158" s="98" t="n">
        <f aca="false">IF(P158&gt;0,$AB158*P158,0)</f>
        <v>0</v>
      </c>
      <c r="R158" s="98"/>
      <c r="S158" s="198" t="n">
        <f aca="false">'Nyrius F-6'!H133</f>
        <v>0</v>
      </c>
      <c r="T158" s="98" t="n">
        <f aca="false">IF(S158&gt;0,$AB158*S158,0)</f>
        <v>0</v>
      </c>
      <c r="U158" s="98"/>
      <c r="V158" s="199" t="n">
        <f aca="false">'Latos M-7'!G133</f>
        <v>0</v>
      </c>
      <c r="W158" s="98" t="n">
        <f aca="false">IF(V158&gt;0,$AB158*V158,0)</f>
        <v>0</v>
      </c>
      <c r="X158" s="98"/>
      <c r="Y158" s="197" t="n">
        <f aca="false">'Master mission requirement list'!G133</f>
        <v>0</v>
      </c>
      <c r="Z158" s="200" t="n">
        <f aca="false">IF(I158-Y158&gt;0,I158-Y158,0)</f>
        <v>0</v>
      </c>
      <c r="AA158" s="201" t="n">
        <f aca="false">IF(Y158-H158&gt;0,Y158-H158,0)</f>
        <v>0</v>
      </c>
      <c r="AB158" s="166" t="n">
        <v>3740</v>
      </c>
      <c r="AC158" s="166"/>
      <c r="AD158" s="202" t="n">
        <f aca="false">AB158*Y158</f>
        <v>0</v>
      </c>
      <c r="AE158" s="202"/>
      <c r="AF158" s="74"/>
      <c r="AG158" s="74"/>
      <c r="AH158" s="74"/>
      <c r="AI158" s="74"/>
      <c r="AJ158" s="74"/>
      <c r="AK158" s="74"/>
      <c r="AL158" s="74"/>
      <c r="AM158" s="74"/>
      <c r="AN158" s="74"/>
      <c r="AO158" s="74"/>
    </row>
    <row r="159" customFormat="false" ht="15.95" hidden="false" customHeight="true" outlineLevel="0" collapsed="false">
      <c r="A159" s="184"/>
      <c r="B159" s="195" t="s">
        <v>161</v>
      </c>
      <c r="C159" s="195"/>
      <c r="D159" s="195"/>
      <c r="E159" s="195"/>
      <c r="F159" s="195"/>
      <c r="G159" s="195"/>
      <c r="H159" s="161" t="n">
        <f aca="false">I159</f>
        <v>0</v>
      </c>
      <c r="I159" s="196"/>
      <c r="J159" s="197" t="n">
        <f aca="false">'Latos I-8'!H134</f>
        <v>0</v>
      </c>
      <c r="K159" s="98" t="n">
        <f aca="false">IF(J159&gt;0,$AB159*J159,0)</f>
        <v>0</v>
      </c>
      <c r="L159" s="98"/>
      <c r="M159" s="198" t="n">
        <f aca="false">'Bractus M-14'!H134</f>
        <v>0</v>
      </c>
      <c r="N159" s="98" t="n">
        <f aca="false">IF(M159&gt;0,$AB159*M159,0)</f>
        <v>0</v>
      </c>
      <c r="O159" s="98"/>
      <c r="P159" s="198" t="n">
        <f aca="false">'Pelatus C-12'!H134</f>
        <v>0</v>
      </c>
      <c r="Q159" s="98" t="n">
        <f aca="false">IF(P159&gt;0,$AB159*P159,0)</f>
        <v>0</v>
      </c>
      <c r="R159" s="98"/>
      <c r="S159" s="198" t="n">
        <f aca="false">'Nyrius F-6'!H134</f>
        <v>0</v>
      </c>
      <c r="T159" s="98" t="n">
        <f aca="false">IF(S159&gt;0,$AB159*S159,0)</f>
        <v>0</v>
      </c>
      <c r="U159" s="98"/>
      <c r="V159" s="199" t="n">
        <f aca="false">'Latos M-7'!G134</f>
        <v>0</v>
      </c>
      <c r="W159" s="98" t="n">
        <f aca="false">IF(V159&gt;0,$AB159*V159,0)</f>
        <v>0</v>
      </c>
      <c r="X159" s="98"/>
      <c r="Y159" s="197" t="n">
        <f aca="false">'Master mission requirement list'!G134</f>
        <v>0</v>
      </c>
      <c r="Z159" s="200" t="n">
        <f aca="false">IF(I159-Y159&gt;0,I159-Y159,0)</f>
        <v>0</v>
      </c>
      <c r="AA159" s="201" t="n">
        <f aca="false">IF(Y159-H159&gt;0,Y159-H159,0)</f>
        <v>0</v>
      </c>
      <c r="AB159" s="166" t="n">
        <v>1579</v>
      </c>
      <c r="AC159" s="166"/>
      <c r="AD159" s="202" t="n">
        <f aca="false">AB159*Y159</f>
        <v>0</v>
      </c>
      <c r="AE159" s="202"/>
      <c r="AF159" s="74"/>
      <c r="AG159" s="74"/>
      <c r="AH159" s="74"/>
      <c r="AI159" s="74"/>
      <c r="AJ159" s="74"/>
      <c r="AK159" s="74"/>
      <c r="AL159" s="74"/>
      <c r="AM159" s="74"/>
      <c r="AN159" s="74"/>
      <c r="AO159" s="74"/>
    </row>
    <row r="160" customFormat="false" ht="15.95" hidden="false" customHeight="true" outlineLevel="0" collapsed="false">
      <c r="A160" s="184"/>
      <c r="B160" s="195" t="s">
        <v>162</v>
      </c>
      <c r="C160" s="195"/>
      <c r="D160" s="195"/>
      <c r="E160" s="195"/>
      <c r="F160" s="195"/>
      <c r="G160" s="195"/>
      <c r="H160" s="161" t="n">
        <f aca="false">I160</f>
        <v>0</v>
      </c>
      <c r="I160" s="196"/>
      <c r="J160" s="197" t="n">
        <f aca="false">'Latos I-8'!H135</f>
        <v>0</v>
      </c>
      <c r="K160" s="98" t="n">
        <f aca="false">IF(J160&gt;0,$AB160*J160,0)</f>
        <v>0</v>
      </c>
      <c r="L160" s="98"/>
      <c r="M160" s="198" t="n">
        <f aca="false">'Bractus M-14'!H135</f>
        <v>0</v>
      </c>
      <c r="N160" s="98" t="n">
        <f aca="false">IF(M160&gt;0,$AB160*M160,0)</f>
        <v>0</v>
      </c>
      <c r="O160" s="98"/>
      <c r="P160" s="198" t="n">
        <f aca="false">'Pelatus C-12'!H135</f>
        <v>0</v>
      </c>
      <c r="Q160" s="98" t="n">
        <f aca="false">IF(P160&gt;0,$AB160*P160,0)</f>
        <v>0</v>
      </c>
      <c r="R160" s="98"/>
      <c r="S160" s="198" t="n">
        <f aca="false">'Nyrius F-6'!H135</f>
        <v>0</v>
      </c>
      <c r="T160" s="98" t="n">
        <f aca="false">IF(S160&gt;0,$AB160*S160,0)</f>
        <v>0</v>
      </c>
      <c r="U160" s="98"/>
      <c r="V160" s="199" t="n">
        <f aca="false">'Latos M-7'!G135</f>
        <v>0</v>
      </c>
      <c r="W160" s="98" t="n">
        <f aca="false">IF(V160&gt;0,$AB160*V160,0)</f>
        <v>0</v>
      </c>
      <c r="X160" s="98"/>
      <c r="Y160" s="197" t="n">
        <f aca="false">'Master mission requirement list'!G135</f>
        <v>0</v>
      </c>
      <c r="Z160" s="200" t="n">
        <f aca="false">IF(I160-Y160&gt;0,I160-Y160,0)</f>
        <v>0</v>
      </c>
      <c r="AA160" s="201" t="n">
        <f aca="false">IF(Y160-H160&gt;0,Y160-H160,0)</f>
        <v>0</v>
      </c>
      <c r="AB160" s="166" t="n">
        <v>374</v>
      </c>
      <c r="AC160" s="166"/>
      <c r="AD160" s="202" t="n">
        <f aca="false">AB160*Y160</f>
        <v>0</v>
      </c>
      <c r="AE160" s="202"/>
      <c r="AF160" s="74"/>
      <c r="AG160" s="74"/>
      <c r="AH160" s="74"/>
      <c r="AI160" s="74"/>
      <c r="AJ160" s="74"/>
      <c r="AK160" s="74"/>
      <c r="AL160" s="74"/>
      <c r="AM160" s="74"/>
      <c r="AN160" s="74"/>
      <c r="AO160" s="74"/>
    </row>
    <row r="161" customFormat="false" ht="15.95" hidden="false" customHeight="true" outlineLevel="0" collapsed="false">
      <c r="A161" s="184"/>
      <c r="B161" s="195" t="s">
        <v>163</v>
      </c>
      <c r="C161" s="195"/>
      <c r="D161" s="195"/>
      <c r="E161" s="195"/>
      <c r="F161" s="195"/>
      <c r="G161" s="195"/>
      <c r="H161" s="161" t="n">
        <f aca="false">I161</f>
        <v>0</v>
      </c>
      <c r="I161" s="196"/>
      <c r="J161" s="197" t="n">
        <f aca="false">'Latos I-8'!H136</f>
        <v>0</v>
      </c>
      <c r="K161" s="98" t="n">
        <f aca="false">IF(J161&gt;0,$AB161*J161,0)</f>
        <v>0</v>
      </c>
      <c r="L161" s="98"/>
      <c r="M161" s="198" t="n">
        <f aca="false">'Bractus M-14'!H136</f>
        <v>0</v>
      </c>
      <c r="N161" s="98" t="n">
        <f aca="false">IF(M161&gt;0,$AB161*M161,0)</f>
        <v>0</v>
      </c>
      <c r="O161" s="98"/>
      <c r="P161" s="198" t="n">
        <f aca="false">'Pelatus C-12'!H136</f>
        <v>0</v>
      </c>
      <c r="Q161" s="98" t="n">
        <f aca="false">IF(P161&gt;0,$AB161*P161,0)</f>
        <v>0</v>
      </c>
      <c r="R161" s="98"/>
      <c r="S161" s="198" t="n">
        <f aca="false">'Nyrius F-6'!H136</f>
        <v>0</v>
      </c>
      <c r="T161" s="98" t="n">
        <f aca="false">IF(S161&gt;0,$AB161*S161,0)</f>
        <v>0</v>
      </c>
      <c r="U161" s="98"/>
      <c r="V161" s="199" t="n">
        <f aca="false">'Latos M-7'!G136</f>
        <v>0</v>
      </c>
      <c r="W161" s="98" t="n">
        <f aca="false">IF(V161&gt;0,$AB161*V161,0)</f>
        <v>0</v>
      </c>
      <c r="X161" s="98"/>
      <c r="Y161" s="197" t="n">
        <f aca="false">'Master mission requirement list'!G136</f>
        <v>0</v>
      </c>
      <c r="Z161" s="200" t="n">
        <f aca="false">IF(I161-Y161&gt;0,I161-Y161,0)</f>
        <v>0</v>
      </c>
      <c r="AA161" s="201" t="n">
        <f aca="false">IF(Y161-H161&gt;0,Y161-H161,0)</f>
        <v>0</v>
      </c>
      <c r="AB161" s="166" t="n">
        <v>1023</v>
      </c>
      <c r="AC161" s="166"/>
      <c r="AD161" s="202" t="n">
        <f aca="false">AB161*Y161</f>
        <v>0</v>
      </c>
      <c r="AE161" s="202"/>
      <c r="AF161" s="74"/>
      <c r="AG161" s="74"/>
      <c r="AH161" s="74"/>
      <c r="AI161" s="74"/>
      <c r="AJ161" s="74"/>
      <c r="AK161" s="74"/>
      <c r="AL161" s="74"/>
      <c r="AM161" s="74"/>
      <c r="AN161" s="74"/>
      <c r="AO161" s="74"/>
    </row>
    <row r="162" customFormat="false" ht="15.95" hidden="false" customHeight="true" outlineLevel="0" collapsed="false">
      <c r="A162" s="184"/>
      <c r="B162" s="195" t="s">
        <v>164</v>
      </c>
      <c r="C162" s="195"/>
      <c r="D162" s="195"/>
      <c r="E162" s="195"/>
      <c r="F162" s="195"/>
      <c r="G162" s="195"/>
      <c r="H162" s="161" t="n">
        <f aca="false">I162</f>
        <v>0</v>
      </c>
      <c r="I162" s="196"/>
      <c r="J162" s="197" t="n">
        <f aca="false">'Latos I-8'!H137</f>
        <v>0</v>
      </c>
      <c r="K162" s="98" t="n">
        <f aca="false">IF(J162&gt;0,$AB162*J162,0)</f>
        <v>0</v>
      </c>
      <c r="L162" s="98"/>
      <c r="M162" s="198" t="n">
        <f aca="false">'Bractus M-14'!H137</f>
        <v>0</v>
      </c>
      <c r="N162" s="98" t="n">
        <f aca="false">IF(M162&gt;0,$AB162*M162,0)</f>
        <v>0</v>
      </c>
      <c r="O162" s="98"/>
      <c r="P162" s="198" t="n">
        <f aca="false">'Pelatus C-12'!H137</f>
        <v>0</v>
      </c>
      <c r="Q162" s="98" t="n">
        <f aca="false">IF(P162&gt;0,$AB162*P162,0)</f>
        <v>0</v>
      </c>
      <c r="R162" s="98"/>
      <c r="S162" s="198" t="n">
        <f aca="false">'Nyrius F-6'!H137</f>
        <v>0</v>
      </c>
      <c r="T162" s="98" t="n">
        <f aca="false">IF(S162&gt;0,$AB162*S162,0)</f>
        <v>0</v>
      </c>
      <c r="U162" s="98"/>
      <c r="V162" s="199" t="n">
        <f aca="false">'Latos M-7'!G137</f>
        <v>0</v>
      </c>
      <c r="W162" s="98" t="n">
        <f aca="false">IF(V162&gt;0,$AB162*V162,0)</f>
        <v>0</v>
      </c>
      <c r="X162" s="98"/>
      <c r="Y162" s="197" t="n">
        <f aca="false">'Master mission requirement list'!G137</f>
        <v>0</v>
      </c>
      <c r="Z162" s="200" t="n">
        <f aca="false">IF(I162-Y162&gt;0,I162-Y162,0)</f>
        <v>0</v>
      </c>
      <c r="AA162" s="201" t="n">
        <f aca="false">IF(Y162-H162&gt;0,Y162-H162,0)</f>
        <v>0</v>
      </c>
      <c r="AB162" s="166" t="n">
        <v>97</v>
      </c>
      <c r="AC162" s="166"/>
      <c r="AD162" s="202" t="n">
        <f aca="false">AB162*Y162</f>
        <v>0</v>
      </c>
      <c r="AE162" s="202"/>
      <c r="AF162" s="74"/>
      <c r="AG162" s="74"/>
      <c r="AH162" s="74"/>
      <c r="AI162" s="74"/>
      <c r="AJ162" s="74"/>
      <c r="AK162" s="74"/>
      <c r="AL162" s="74"/>
      <c r="AM162" s="74"/>
      <c r="AN162" s="74"/>
      <c r="AO162" s="74"/>
    </row>
    <row r="163" customFormat="false" ht="15.95" hidden="false" customHeight="true" outlineLevel="0" collapsed="false">
      <c r="A163" s="184"/>
      <c r="B163" s="195" t="s">
        <v>165</v>
      </c>
      <c r="C163" s="195"/>
      <c r="D163" s="195"/>
      <c r="E163" s="195"/>
      <c r="F163" s="195"/>
      <c r="G163" s="195"/>
      <c r="H163" s="161" t="n">
        <f aca="false">I163</f>
        <v>0</v>
      </c>
      <c r="I163" s="196"/>
      <c r="J163" s="197" t="n">
        <f aca="false">'Latos I-8'!H138</f>
        <v>0</v>
      </c>
      <c r="K163" s="98" t="n">
        <f aca="false">IF(J163&gt;0,$AB163*J163,0)</f>
        <v>0</v>
      </c>
      <c r="L163" s="98"/>
      <c r="M163" s="198" t="n">
        <f aca="false">'Bractus M-14'!H138</f>
        <v>0</v>
      </c>
      <c r="N163" s="98" t="n">
        <f aca="false">IF(M163&gt;0,$AB163*M163,0)</f>
        <v>0</v>
      </c>
      <c r="O163" s="98"/>
      <c r="P163" s="198" t="n">
        <f aca="false">'Pelatus C-12'!H138</f>
        <v>0</v>
      </c>
      <c r="Q163" s="98" t="n">
        <f aca="false">IF(P163&gt;0,$AB163*P163,0)</f>
        <v>0</v>
      </c>
      <c r="R163" s="98"/>
      <c r="S163" s="198" t="n">
        <f aca="false">'Nyrius F-6'!H138</f>
        <v>0</v>
      </c>
      <c r="T163" s="98" t="n">
        <f aca="false">IF(S163&gt;0,$AB163*S163,0)</f>
        <v>0</v>
      </c>
      <c r="U163" s="98"/>
      <c r="V163" s="199" t="n">
        <f aca="false">'Latos M-7'!G138</f>
        <v>0</v>
      </c>
      <c r="W163" s="98" t="n">
        <f aca="false">IF(V163&gt;0,$AB163*V163,0)</f>
        <v>0</v>
      </c>
      <c r="X163" s="98"/>
      <c r="Y163" s="197" t="n">
        <f aca="false">'Master mission requirement list'!G138</f>
        <v>0</v>
      </c>
      <c r="Z163" s="200" t="n">
        <f aca="false">IF(I163-Y163&gt;0,I163-Y163,0)</f>
        <v>0</v>
      </c>
      <c r="AA163" s="201" t="n">
        <f aca="false">IF(Y163-H163&gt;0,Y163-H163,0)</f>
        <v>0</v>
      </c>
      <c r="AB163" s="166" t="n">
        <v>143</v>
      </c>
      <c r="AC163" s="166"/>
      <c r="AD163" s="202" t="n">
        <f aca="false">AB163*Y163</f>
        <v>0</v>
      </c>
      <c r="AE163" s="202"/>
      <c r="AF163" s="74"/>
      <c r="AG163" s="74"/>
      <c r="AH163" s="74"/>
      <c r="AI163" s="74"/>
      <c r="AJ163" s="74"/>
      <c r="AK163" s="74"/>
      <c r="AL163" s="74"/>
      <c r="AM163" s="74"/>
      <c r="AN163" s="74"/>
      <c r="AO163" s="74"/>
    </row>
    <row r="164" customFormat="false" ht="15.95" hidden="false" customHeight="true" outlineLevel="0" collapsed="false">
      <c r="A164" s="184"/>
      <c r="B164" s="195" t="s">
        <v>166</v>
      </c>
      <c r="C164" s="195"/>
      <c r="D164" s="195"/>
      <c r="E164" s="195"/>
      <c r="F164" s="195"/>
      <c r="G164" s="195"/>
      <c r="H164" s="161" t="n">
        <f aca="false">I164</f>
        <v>0</v>
      </c>
      <c r="I164" s="196"/>
      <c r="J164" s="197" t="n">
        <f aca="false">'Latos I-8'!H139</f>
        <v>0</v>
      </c>
      <c r="K164" s="98" t="n">
        <f aca="false">IF(J164&gt;0,$AB164*J164,0)</f>
        <v>0</v>
      </c>
      <c r="L164" s="98"/>
      <c r="M164" s="198" t="n">
        <f aca="false">'Bractus M-14'!H139</f>
        <v>0</v>
      </c>
      <c r="N164" s="98" t="n">
        <f aca="false">IF(M164&gt;0,$AB164*M164,0)</f>
        <v>0</v>
      </c>
      <c r="O164" s="98"/>
      <c r="P164" s="198" t="n">
        <f aca="false">'Pelatus C-12'!H139</f>
        <v>0</v>
      </c>
      <c r="Q164" s="98" t="n">
        <f aca="false">IF(P164&gt;0,$AB164*P164,0)</f>
        <v>0</v>
      </c>
      <c r="R164" s="98"/>
      <c r="S164" s="198" t="n">
        <f aca="false">'Nyrius F-6'!H139</f>
        <v>0</v>
      </c>
      <c r="T164" s="98" t="n">
        <f aca="false">IF(S164&gt;0,$AB164*S164,0)</f>
        <v>0</v>
      </c>
      <c r="U164" s="98"/>
      <c r="V164" s="199" t="n">
        <f aca="false">'Latos M-7'!G139</f>
        <v>0</v>
      </c>
      <c r="W164" s="98" t="n">
        <f aca="false">IF(V164&gt;0,$AB164*V164,0)</f>
        <v>0</v>
      </c>
      <c r="X164" s="98"/>
      <c r="Y164" s="197" t="n">
        <f aca="false">'Master mission requirement list'!G139</f>
        <v>0</v>
      </c>
      <c r="Z164" s="200" t="n">
        <f aca="false">IF(I164-Y164&gt;0,I164-Y164,0)</f>
        <v>0</v>
      </c>
      <c r="AA164" s="201" t="n">
        <f aca="false">IF(Y164-H164&gt;0,Y164-H164,0)</f>
        <v>0</v>
      </c>
      <c r="AB164" s="166" t="n">
        <v>4488</v>
      </c>
      <c r="AC164" s="166"/>
      <c r="AD164" s="202" t="n">
        <f aca="false">AB164*Y164</f>
        <v>0</v>
      </c>
      <c r="AE164" s="202"/>
      <c r="AF164" s="74"/>
      <c r="AG164" s="74"/>
      <c r="AH164" s="74"/>
      <c r="AI164" s="74"/>
      <c r="AJ164" s="74"/>
      <c r="AK164" s="74"/>
      <c r="AL164" s="74"/>
      <c r="AM164" s="74"/>
      <c r="AN164" s="74"/>
      <c r="AO164" s="74"/>
    </row>
    <row r="165" customFormat="false" ht="15.95" hidden="false" customHeight="true" outlineLevel="0" collapsed="false">
      <c r="A165" s="184"/>
      <c r="B165" s="195" t="s">
        <v>167</v>
      </c>
      <c r="C165" s="195"/>
      <c r="D165" s="195"/>
      <c r="E165" s="195"/>
      <c r="F165" s="195"/>
      <c r="G165" s="195"/>
      <c r="H165" s="161" t="n">
        <f aca="false">I165</f>
        <v>0</v>
      </c>
      <c r="I165" s="196"/>
      <c r="J165" s="197" t="n">
        <f aca="false">'Latos I-8'!H140</f>
        <v>0</v>
      </c>
      <c r="K165" s="98" t="n">
        <f aca="false">IF(J165&gt;0,$AB165*J165,0)</f>
        <v>0</v>
      </c>
      <c r="L165" s="98"/>
      <c r="M165" s="198" t="n">
        <f aca="false">'Bractus M-14'!H140</f>
        <v>0</v>
      </c>
      <c r="N165" s="98" t="n">
        <f aca="false">IF(M165&gt;0,$AB165*M165,0)</f>
        <v>0</v>
      </c>
      <c r="O165" s="98"/>
      <c r="P165" s="198" t="n">
        <f aca="false">'Pelatus C-12'!H140</f>
        <v>0</v>
      </c>
      <c r="Q165" s="98" t="n">
        <f aca="false">IF(P165&gt;0,$AB165*P165,0)</f>
        <v>0</v>
      </c>
      <c r="R165" s="98"/>
      <c r="S165" s="198" t="n">
        <f aca="false">'Nyrius F-6'!H140</f>
        <v>0</v>
      </c>
      <c r="T165" s="98" t="n">
        <f aca="false">IF(S165&gt;0,$AB165*S165,0)</f>
        <v>0</v>
      </c>
      <c r="U165" s="98"/>
      <c r="V165" s="199" t="n">
        <f aca="false">'Latos M-7'!G140</f>
        <v>0</v>
      </c>
      <c r="W165" s="98" t="n">
        <f aca="false">IF(V165&gt;0,$AB165*V165,0)</f>
        <v>0</v>
      </c>
      <c r="X165" s="98"/>
      <c r="Y165" s="197" t="n">
        <f aca="false">'Master mission requirement list'!G140</f>
        <v>0</v>
      </c>
      <c r="Z165" s="200" t="n">
        <f aca="false">IF(I165-Y165&gt;0,I165-Y165,0)</f>
        <v>0</v>
      </c>
      <c r="AA165" s="201" t="n">
        <f aca="false">IF(Y165-H165&gt;0,Y165-H165,0)</f>
        <v>0</v>
      </c>
      <c r="AB165" s="166" t="n">
        <v>150</v>
      </c>
      <c r="AC165" s="166"/>
      <c r="AD165" s="202" t="n">
        <f aca="false">AB165*Y165</f>
        <v>0</v>
      </c>
      <c r="AE165" s="202"/>
      <c r="AF165" s="74"/>
      <c r="AG165" s="74"/>
      <c r="AH165" s="74"/>
      <c r="AI165" s="74"/>
      <c r="AJ165" s="74"/>
      <c r="AK165" s="74"/>
      <c r="AL165" s="74"/>
      <c r="AM165" s="74"/>
      <c r="AN165" s="74"/>
      <c r="AO165" s="74"/>
    </row>
    <row r="166" customFormat="false" ht="15.95" hidden="false" customHeight="true" outlineLevel="0" collapsed="false">
      <c r="A166" s="184"/>
      <c r="B166" s="195" t="s">
        <v>168</v>
      </c>
      <c r="C166" s="195"/>
      <c r="D166" s="195"/>
      <c r="E166" s="195"/>
      <c r="F166" s="195"/>
      <c r="G166" s="195"/>
      <c r="H166" s="161" t="n">
        <f aca="false">I166</f>
        <v>0</v>
      </c>
      <c r="I166" s="196"/>
      <c r="J166" s="197" t="n">
        <f aca="false">'Latos I-8'!H141</f>
        <v>0</v>
      </c>
      <c r="K166" s="98" t="n">
        <f aca="false">IF(J166&gt;0,$AB166*J166,0)</f>
        <v>0</v>
      </c>
      <c r="L166" s="98"/>
      <c r="M166" s="198" t="n">
        <f aca="false">'Bractus M-14'!H141</f>
        <v>0</v>
      </c>
      <c r="N166" s="98" t="n">
        <f aca="false">IF(M166&gt;0,$AB166*M166,0)</f>
        <v>0</v>
      </c>
      <c r="O166" s="98"/>
      <c r="P166" s="198" t="n">
        <f aca="false">'Pelatus C-12'!H141</f>
        <v>0</v>
      </c>
      <c r="Q166" s="98" t="n">
        <f aca="false">IF(P166&gt;0,$AB166*P166,0)</f>
        <v>0</v>
      </c>
      <c r="R166" s="98"/>
      <c r="S166" s="198" t="n">
        <f aca="false">'Nyrius F-6'!H141</f>
        <v>0</v>
      </c>
      <c r="T166" s="98" t="n">
        <f aca="false">IF(S166&gt;0,$AB166*S166,0)</f>
        <v>0</v>
      </c>
      <c r="U166" s="98"/>
      <c r="V166" s="199" t="n">
        <f aca="false">'Latos M-7'!G141</f>
        <v>0</v>
      </c>
      <c r="W166" s="98" t="n">
        <f aca="false">IF(V166&gt;0,$AB166*V166,0)</f>
        <v>0</v>
      </c>
      <c r="X166" s="98"/>
      <c r="Y166" s="197" t="n">
        <f aca="false">'Master mission requirement list'!G141</f>
        <v>0</v>
      </c>
      <c r="Z166" s="200" t="n">
        <f aca="false">IF(I166-Y166&gt;0,I166-Y166,0)</f>
        <v>0</v>
      </c>
      <c r="AA166" s="201" t="n">
        <f aca="false">IF(Y166-H166&gt;0,Y166-H166,0)</f>
        <v>0</v>
      </c>
      <c r="AB166" s="166" t="n">
        <v>29</v>
      </c>
      <c r="AC166" s="166"/>
      <c r="AD166" s="202" t="n">
        <f aca="false">AB166*Y166</f>
        <v>0</v>
      </c>
      <c r="AE166" s="202"/>
      <c r="AF166" s="74"/>
      <c r="AG166" s="74"/>
      <c r="AH166" s="74"/>
      <c r="AI166" s="74"/>
      <c r="AJ166" s="74"/>
      <c r="AK166" s="74"/>
      <c r="AL166" s="74"/>
      <c r="AM166" s="74"/>
      <c r="AN166" s="74"/>
      <c r="AO166" s="74"/>
    </row>
    <row r="167" customFormat="false" ht="15.95" hidden="false" customHeight="true" outlineLevel="0" collapsed="false">
      <c r="A167" s="184"/>
      <c r="B167" s="195" t="s">
        <v>169</v>
      </c>
      <c r="C167" s="195"/>
      <c r="D167" s="195"/>
      <c r="E167" s="195"/>
      <c r="F167" s="195"/>
      <c r="G167" s="195"/>
      <c r="H167" s="161" t="n">
        <f aca="false">I167</f>
        <v>0</v>
      </c>
      <c r="I167" s="196"/>
      <c r="J167" s="197" t="n">
        <f aca="false">'Latos I-8'!H142</f>
        <v>0</v>
      </c>
      <c r="K167" s="98" t="n">
        <f aca="false">IF(J167&gt;0,$AB167*J167,0)</f>
        <v>0</v>
      </c>
      <c r="L167" s="98"/>
      <c r="M167" s="198" t="n">
        <f aca="false">'Bractus M-14'!H142</f>
        <v>0</v>
      </c>
      <c r="N167" s="98" t="n">
        <f aca="false">IF(M167&gt;0,$AB167*M167,0)</f>
        <v>0</v>
      </c>
      <c r="O167" s="98"/>
      <c r="P167" s="198" t="n">
        <f aca="false">'Pelatus C-12'!H142</f>
        <v>0</v>
      </c>
      <c r="Q167" s="98" t="n">
        <f aca="false">IF(P167&gt;0,$AB167*P167,0)</f>
        <v>0</v>
      </c>
      <c r="R167" s="98"/>
      <c r="S167" s="198" t="n">
        <f aca="false">'Nyrius F-6'!H142</f>
        <v>0</v>
      </c>
      <c r="T167" s="98" t="n">
        <f aca="false">IF(S167&gt;0,$AB167*S167,0)</f>
        <v>0</v>
      </c>
      <c r="U167" s="98"/>
      <c r="V167" s="199" t="n">
        <f aca="false">'Latos M-7'!G142</f>
        <v>0</v>
      </c>
      <c r="W167" s="98" t="n">
        <f aca="false">IF(V167&gt;0,$AB167*V167,0)</f>
        <v>0</v>
      </c>
      <c r="X167" s="98"/>
      <c r="Y167" s="197" t="n">
        <f aca="false">'Master mission requirement list'!G142</f>
        <v>0</v>
      </c>
      <c r="Z167" s="200" t="n">
        <f aca="false">IF(I167-Y167&gt;0,I167-Y167,0)</f>
        <v>0</v>
      </c>
      <c r="AA167" s="201" t="n">
        <f aca="false">IF(Y167-H167&gt;0,Y167-H167,0)</f>
        <v>0</v>
      </c>
      <c r="AB167" s="166" t="n">
        <v>403</v>
      </c>
      <c r="AC167" s="166"/>
      <c r="AD167" s="202" t="n">
        <f aca="false">AB167*Y167</f>
        <v>0</v>
      </c>
      <c r="AE167" s="202"/>
      <c r="AF167" s="74"/>
      <c r="AG167" s="74"/>
      <c r="AH167" s="74"/>
      <c r="AI167" s="74"/>
      <c r="AJ167" s="74"/>
      <c r="AK167" s="74"/>
      <c r="AL167" s="74"/>
      <c r="AM167" s="74"/>
      <c r="AN167" s="74"/>
      <c r="AO167" s="74"/>
    </row>
    <row r="168" customFormat="false" ht="15.95" hidden="false" customHeight="true" outlineLevel="0" collapsed="false">
      <c r="A168" s="184"/>
      <c r="B168" s="195" t="s">
        <v>170</v>
      </c>
      <c r="C168" s="195"/>
      <c r="D168" s="195"/>
      <c r="E168" s="195"/>
      <c r="F168" s="195"/>
      <c r="G168" s="195"/>
      <c r="H168" s="161" t="n">
        <f aca="false">I168</f>
        <v>0</v>
      </c>
      <c r="I168" s="196"/>
      <c r="J168" s="197" t="n">
        <f aca="false">'Latos I-8'!H143</f>
        <v>0</v>
      </c>
      <c r="K168" s="98" t="n">
        <f aca="false">IF(J168&gt;0,$AB168*J168,0)</f>
        <v>0</v>
      </c>
      <c r="L168" s="98"/>
      <c r="M168" s="198" t="n">
        <f aca="false">'Bractus M-14'!H143</f>
        <v>0</v>
      </c>
      <c r="N168" s="98" t="n">
        <f aca="false">IF(M168&gt;0,$AB168*M168,0)</f>
        <v>0</v>
      </c>
      <c r="O168" s="98"/>
      <c r="P168" s="198" t="n">
        <f aca="false">'Pelatus C-12'!H143</f>
        <v>0</v>
      </c>
      <c r="Q168" s="98" t="n">
        <f aca="false">IF(P168&gt;0,$AB168*P168,0)</f>
        <v>0</v>
      </c>
      <c r="R168" s="98"/>
      <c r="S168" s="198" t="n">
        <f aca="false">'Nyrius F-6'!H143</f>
        <v>0</v>
      </c>
      <c r="T168" s="98" t="n">
        <f aca="false">IF(S168&gt;0,$AB168*S168,0)</f>
        <v>0</v>
      </c>
      <c r="U168" s="98"/>
      <c r="V168" s="199" t="n">
        <f aca="false">'Latos M-7'!G143</f>
        <v>0</v>
      </c>
      <c r="W168" s="98" t="n">
        <f aca="false">IF(V168&gt;0,$AB168*V168,0)</f>
        <v>0</v>
      </c>
      <c r="X168" s="98"/>
      <c r="Y168" s="197" t="n">
        <f aca="false">'Master mission requirement list'!G143</f>
        <v>0</v>
      </c>
      <c r="Z168" s="200" t="n">
        <f aca="false">IF(I168-Y168&gt;0,I168-Y168,0)</f>
        <v>0</v>
      </c>
      <c r="AA168" s="201" t="n">
        <f aca="false">IF(Y168-H168&gt;0,Y168-H168,0)</f>
        <v>0</v>
      </c>
      <c r="AB168" s="166" t="n">
        <v>132</v>
      </c>
      <c r="AC168" s="166"/>
      <c r="AD168" s="202" t="n">
        <f aca="false">AB168*Y168</f>
        <v>0</v>
      </c>
      <c r="AE168" s="202"/>
      <c r="AF168" s="74"/>
      <c r="AG168" s="74"/>
      <c r="AH168" s="74"/>
      <c r="AI168" s="74"/>
      <c r="AJ168" s="74"/>
      <c r="AK168" s="74"/>
      <c r="AL168" s="74"/>
      <c r="AM168" s="74"/>
      <c r="AN168" s="74"/>
      <c r="AO168" s="74"/>
    </row>
    <row r="169" customFormat="false" ht="15.95" hidden="false" customHeight="true" outlineLevel="0" collapsed="false">
      <c r="A169" s="184"/>
      <c r="B169" s="195" t="s">
        <v>171</v>
      </c>
      <c r="C169" s="195"/>
      <c r="D169" s="195"/>
      <c r="E169" s="195"/>
      <c r="F169" s="195"/>
      <c r="G169" s="195"/>
      <c r="H169" s="161" t="n">
        <f aca="false">I169</f>
        <v>0</v>
      </c>
      <c r="I169" s="196"/>
      <c r="J169" s="197" t="n">
        <f aca="false">'Latos I-8'!H144</f>
        <v>0</v>
      </c>
      <c r="K169" s="98" t="n">
        <f aca="false">IF(J169&gt;0,$AB169*J169,0)</f>
        <v>0</v>
      </c>
      <c r="L169" s="98"/>
      <c r="M169" s="198" t="n">
        <f aca="false">'Bractus M-14'!H144</f>
        <v>0</v>
      </c>
      <c r="N169" s="98" t="n">
        <f aca="false">IF(M169&gt;0,$AB169*M169,0)</f>
        <v>0</v>
      </c>
      <c r="O169" s="98"/>
      <c r="P169" s="198" t="n">
        <f aca="false">'Pelatus C-12'!H144</f>
        <v>0</v>
      </c>
      <c r="Q169" s="98" t="n">
        <f aca="false">IF(P169&gt;0,$AB169*P169,0)</f>
        <v>0</v>
      </c>
      <c r="R169" s="98"/>
      <c r="S169" s="198" t="n">
        <f aca="false">'Nyrius F-6'!H144</f>
        <v>0</v>
      </c>
      <c r="T169" s="98" t="n">
        <f aca="false">IF(S169&gt;0,$AB169*S169,0)</f>
        <v>0</v>
      </c>
      <c r="U169" s="98"/>
      <c r="V169" s="199" t="n">
        <f aca="false">'Latos M-7'!G144</f>
        <v>0</v>
      </c>
      <c r="W169" s="98" t="n">
        <f aca="false">IF(V169&gt;0,$AB169*V169,0)</f>
        <v>0</v>
      </c>
      <c r="X169" s="98"/>
      <c r="Y169" s="197" t="n">
        <f aca="false">'Master mission requirement list'!G144</f>
        <v>0</v>
      </c>
      <c r="Z169" s="200" t="n">
        <f aca="false">IF(I169-Y169&gt;0,I169-Y169,0)</f>
        <v>0</v>
      </c>
      <c r="AA169" s="201" t="n">
        <f aca="false">IF(Y169-H169&gt;0,Y169-H169,0)</f>
        <v>0</v>
      </c>
      <c r="AB169" s="166" t="n">
        <v>34</v>
      </c>
      <c r="AC169" s="166"/>
      <c r="AD169" s="202" t="n">
        <f aca="false">AB169*Y169</f>
        <v>0</v>
      </c>
      <c r="AE169" s="202"/>
      <c r="AF169" s="74"/>
      <c r="AG169" s="74"/>
      <c r="AH169" s="74"/>
      <c r="AI169" s="74"/>
      <c r="AJ169" s="74"/>
      <c r="AK169" s="74"/>
      <c r="AL169" s="74"/>
      <c r="AM169" s="74"/>
      <c r="AN169" s="74"/>
      <c r="AO169" s="74"/>
    </row>
    <row r="170" customFormat="false" ht="15.95" hidden="false" customHeight="true" outlineLevel="0" collapsed="false">
      <c r="A170" s="184"/>
      <c r="B170" s="195" t="s">
        <v>172</v>
      </c>
      <c r="C170" s="195"/>
      <c r="D170" s="195"/>
      <c r="E170" s="195"/>
      <c r="F170" s="195"/>
      <c r="G170" s="195"/>
      <c r="H170" s="161" t="n">
        <f aca="false">I170</f>
        <v>0</v>
      </c>
      <c r="I170" s="196"/>
      <c r="J170" s="197" t="n">
        <f aca="false">'Latos I-8'!H145</f>
        <v>0</v>
      </c>
      <c r="K170" s="98" t="n">
        <f aca="false">IF(J170&gt;0,$AB170*J170,0)</f>
        <v>0</v>
      </c>
      <c r="L170" s="98"/>
      <c r="M170" s="198" t="n">
        <f aca="false">'Bractus M-14'!H145</f>
        <v>0</v>
      </c>
      <c r="N170" s="98" t="n">
        <f aca="false">IF(M170&gt;0,$AB170*M170,0)</f>
        <v>0</v>
      </c>
      <c r="O170" s="98"/>
      <c r="P170" s="198" t="n">
        <f aca="false">'Pelatus C-12'!H145</f>
        <v>0</v>
      </c>
      <c r="Q170" s="98" t="n">
        <f aca="false">IF(P170&gt;0,$AB170*P170,0)</f>
        <v>0</v>
      </c>
      <c r="R170" s="98"/>
      <c r="S170" s="198" t="n">
        <f aca="false">'Nyrius F-6'!H145</f>
        <v>0</v>
      </c>
      <c r="T170" s="98" t="n">
        <f aca="false">IF(S170&gt;0,$AB170*S170,0)</f>
        <v>0</v>
      </c>
      <c r="U170" s="98"/>
      <c r="V170" s="199" t="n">
        <f aca="false">'Latos M-7'!G145</f>
        <v>0</v>
      </c>
      <c r="W170" s="98" t="n">
        <f aca="false">IF(V170&gt;0,$AB170*V170,0)</f>
        <v>0</v>
      </c>
      <c r="X170" s="98"/>
      <c r="Y170" s="197" t="n">
        <f aca="false">'Master mission requirement list'!G145</f>
        <v>0</v>
      </c>
      <c r="Z170" s="200" t="n">
        <f aca="false">IF(I170-Y170&gt;0,I170-Y170,0)</f>
        <v>0</v>
      </c>
      <c r="AA170" s="201" t="n">
        <f aca="false">IF(Y170-H170&gt;0,Y170-H170,0)</f>
        <v>0</v>
      </c>
      <c r="AB170" s="166" t="n">
        <v>197</v>
      </c>
      <c r="AC170" s="166"/>
      <c r="AD170" s="202" t="n">
        <f aca="false">AB170*Y170</f>
        <v>0</v>
      </c>
      <c r="AE170" s="202"/>
      <c r="AF170" s="74"/>
      <c r="AG170" s="74"/>
      <c r="AH170" s="74"/>
      <c r="AI170" s="74"/>
      <c r="AJ170" s="74"/>
      <c r="AK170" s="74"/>
      <c r="AL170" s="74"/>
      <c r="AM170" s="74"/>
      <c r="AN170" s="74"/>
      <c r="AO170" s="74"/>
    </row>
    <row r="171" customFormat="false" ht="15.95" hidden="false" customHeight="true" outlineLevel="0" collapsed="false">
      <c r="A171" s="184"/>
      <c r="B171" s="195" t="s">
        <v>173</v>
      </c>
      <c r="C171" s="195"/>
      <c r="D171" s="195"/>
      <c r="E171" s="195"/>
      <c r="F171" s="195"/>
      <c r="G171" s="195"/>
      <c r="H171" s="161" t="n">
        <f aca="false">I171</f>
        <v>0</v>
      </c>
      <c r="I171" s="196"/>
      <c r="J171" s="197" t="n">
        <f aca="false">'Latos I-8'!H146</f>
        <v>0</v>
      </c>
      <c r="K171" s="98" t="n">
        <f aca="false">IF(J171&gt;0,$AB171*J171,0)</f>
        <v>0</v>
      </c>
      <c r="L171" s="98"/>
      <c r="M171" s="198" t="n">
        <f aca="false">'Bractus M-14'!H146</f>
        <v>0</v>
      </c>
      <c r="N171" s="98" t="n">
        <f aca="false">IF(M171&gt;0,$AB171*M171,0)</f>
        <v>0</v>
      </c>
      <c r="O171" s="98"/>
      <c r="P171" s="198" t="n">
        <f aca="false">'Pelatus C-12'!H146</f>
        <v>0</v>
      </c>
      <c r="Q171" s="98" t="n">
        <f aca="false">IF(P171&gt;0,$AB171*P171,0)</f>
        <v>0</v>
      </c>
      <c r="R171" s="98"/>
      <c r="S171" s="198" t="n">
        <f aca="false">'Nyrius F-6'!H146</f>
        <v>0</v>
      </c>
      <c r="T171" s="98" t="n">
        <f aca="false">IF(S171&gt;0,$AB171*S171,0)</f>
        <v>0</v>
      </c>
      <c r="U171" s="98"/>
      <c r="V171" s="199" t="n">
        <f aca="false">'Latos M-7'!G146</f>
        <v>0</v>
      </c>
      <c r="W171" s="98" t="n">
        <f aca="false">IF(V171&gt;0,$AB171*V171,0)</f>
        <v>0</v>
      </c>
      <c r="X171" s="98"/>
      <c r="Y171" s="197" t="n">
        <f aca="false">'Master mission requirement list'!G146</f>
        <v>0</v>
      </c>
      <c r="Z171" s="200" t="n">
        <f aca="false">IF(I171-Y171&gt;0,I171-Y171,0)</f>
        <v>0</v>
      </c>
      <c r="AA171" s="201" t="n">
        <f aca="false">IF(Y171-H171&gt;0,Y171-H171,0)</f>
        <v>0</v>
      </c>
      <c r="AB171" s="166" t="n">
        <v>738</v>
      </c>
      <c r="AC171" s="166"/>
      <c r="AD171" s="202" t="n">
        <f aca="false">AB171*Y171</f>
        <v>0</v>
      </c>
      <c r="AE171" s="202"/>
      <c r="AF171" s="74"/>
      <c r="AG171" s="74"/>
      <c r="AH171" s="74"/>
      <c r="AI171" s="74"/>
      <c r="AJ171" s="74"/>
      <c r="AK171" s="74"/>
      <c r="AL171" s="74"/>
      <c r="AM171" s="74"/>
      <c r="AN171" s="74"/>
      <c r="AO171" s="74"/>
    </row>
    <row r="172" customFormat="false" ht="15.95" hidden="false" customHeight="true" outlineLevel="0" collapsed="false">
      <c r="A172" s="184"/>
      <c r="B172" s="195" t="s">
        <v>174</v>
      </c>
      <c r="C172" s="195"/>
      <c r="D172" s="195"/>
      <c r="E172" s="195"/>
      <c r="F172" s="195"/>
      <c r="G172" s="195"/>
      <c r="H172" s="161" t="n">
        <f aca="false">I172</f>
        <v>0</v>
      </c>
      <c r="I172" s="196"/>
      <c r="J172" s="197" t="n">
        <f aca="false">'Latos I-8'!H147</f>
        <v>0</v>
      </c>
      <c r="K172" s="98" t="n">
        <f aca="false">IF(J172&gt;0,$AB172*J172,0)</f>
        <v>0</v>
      </c>
      <c r="L172" s="98"/>
      <c r="M172" s="198" t="n">
        <f aca="false">'Bractus M-14'!H147</f>
        <v>0</v>
      </c>
      <c r="N172" s="98" t="n">
        <f aca="false">IF(M172&gt;0,$AB172*M172,0)</f>
        <v>0</v>
      </c>
      <c r="O172" s="98"/>
      <c r="P172" s="198" t="n">
        <f aca="false">'Pelatus C-12'!H147</f>
        <v>0</v>
      </c>
      <c r="Q172" s="98" t="n">
        <f aca="false">IF(P172&gt;0,$AB172*P172,0)</f>
        <v>0</v>
      </c>
      <c r="R172" s="98"/>
      <c r="S172" s="198" t="n">
        <f aca="false">'Nyrius F-6'!H147</f>
        <v>0</v>
      </c>
      <c r="T172" s="98" t="n">
        <f aca="false">IF(S172&gt;0,$AB172*S172,0)</f>
        <v>0</v>
      </c>
      <c r="U172" s="98"/>
      <c r="V172" s="199" t="n">
        <f aca="false">'Latos M-7'!G147</f>
        <v>0</v>
      </c>
      <c r="W172" s="98" t="n">
        <f aca="false">IF(V172&gt;0,$AB172*V172,0)</f>
        <v>0</v>
      </c>
      <c r="X172" s="98"/>
      <c r="Y172" s="197" t="n">
        <f aca="false">'Master mission requirement list'!G147</f>
        <v>0</v>
      </c>
      <c r="Z172" s="200" t="n">
        <f aca="false">IF(I172-Y172&gt;0,I172-Y172,0)</f>
        <v>0</v>
      </c>
      <c r="AA172" s="201" t="n">
        <f aca="false">IF(Y172-H172&gt;0,Y172-H172,0)</f>
        <v>0</v>
      </c>
      <c r="AB172" s="166" t="n">
        <v>75</v>
      </c>
      <c r="AC172" s="166"/>
      <c r="AD172" s="202" t="n">
        <f aca="false">AB172*Y172</f>
        <v>0</v>
      </c>
      <c r="AE172" s="202"/>
      <c r="AF172" s="74"/>
      <c r="AG172" s="74"/>
      <c r="AH172" s="74"/>
      <c r="AI172" s="74"/>
      <c r="AJ172" s="74"/>
      <c r="AK172" s="74"/>
      <c r="AL172" s="74"/>
      <c r="AM172" s="74"/>
      <c r="AN172" s="74"/>
      <c r="AO172" s="74"/>
    </row>
    <row r="173" customFormat="false" ht="15.95" hidden="false" customHeight="true" outlineLevel="0" collapsed="false">
      <c r="A173" s="184"/>
      <c r="B173" s="195" t="s">
        <v>175</v>
      </c>
      <c r="C173" s="195"/>
      <c r="D173" s="195"/>
      <c r="E173" s="195"/>
      <c r="F173" s="195"/>
      <c r="G173" s="195"/>
      <c r="H173" s="161" t="n">
        <f aca="false">I173</f>
        <v>0</v>
      </c>
      <c r="I173" s="196"/>
      <c r="J173" s="197" t="n">
        <f aca="false">'Latos I-8'!H148</f>
        <v>0</v>
      </c>
      <c r="K173" s="98" t="n">
        <f aca="false">IF(J173&gt;0,$AB173*J173,0)</f>
        <v>0</v>
      </c>
      <c r="L173" s="98"/>
      <c r="M173" s="198" t="n">
        <f aca="false">'Bractus M-14'!H148</f>
        <v>0</v>
      </c>
      <c r="N173" s="98" t="n">
        <f aca="false">IF(M173&gt;0,$AB173*M173,0)</f>
        <v>0</v>
      </c>
      <c r="O173" s="98"/>
      <c r="P173" s="198" t="n">
        <f aca="false">'Pelatus C-12'!H148</f>
        <v>0</v>
      </c>
      <c r="Q173" s="98" t="n">
        <f aca="false">IF(P173&gt;0,$AB173*P173,0)</f>
        <v>0</v>
      </c>
      <c r="R173" s="98"/>
      <c r="S173" s="198" t="n">
        <f aca="false">'Nyrius F-6'!H148</f>
        <v>0</v>
      </c>
      <c r="T173" s="98" t="n">
        <f aca="false">IF(S173&gt;0,$AB173*S173,0)</f>
        <v>0</v>
      </c>
      <c r="U173" s="98"/>
      <c r="V173" s="199" t="n">
        <f aca="false">'Latos M-7'!G148</f>
        <v>0</v>
      </c>
      <c r="W173" s="98" t="n">
        <f aca="false">IF(V173&gt;0,$AB173*V173,0)</f>
        <v>0</v>
      </c>
      <c r="X173" s="98"/>
      <c r="Y173" s="197" t="n">
        <f aca="false">'Master mission requirement list'!G148</f>
        <v>0</v>
      </c>
      <c r="Z173" s="200" t="n">
        <f aca="false">IF(I173-Y173&gt;0,I173-Y173,0)</f>
        <v>0</v>
      </c>
      <c r="AA173" s="201" t="n">
        <f aca="false">IF(Y173-H173&gt;0,Y173-H173,0)</f>
        <v>0</v>
      </c>
      <c r="AB173" s="166" t="n">
        <v>109</v>
      </c>
      <c r="AC173" s="166"/>
      <c r="AD173" s="202" t="n">
        <f aca="false">AB173*Y173</f>
        <v>0</v>
      </c>
      <c r="AE173" s="202"/>
      <c r="AF173" s="74"/>
      <c r="AG173" s="74"/>
      <c r="AH173" s="74"/>
      <c r="AI173" s="74"/>
      <c r="AJ173" s="74"/>
      <c r="AK173" s="74"/>
      <c r="AL173" s="74"/>
      <c r="AM173" s="74"/>
      <c r="AN173" s="74"/>
      <c r="AO173" s="74"/>
    </row>
    <row r="174" customFormat="false" ht="15.95" hidden="false" customHeight="true" outlineLevel="0" collapsed="false">
      <c r="A174" s="184"/>
      <c r="B174" s="195" t="s">
        <v>176</v>
      </c>
      <c r="C174" s="195"/>
      <c r="D174" s="195"/>
      <c r="E174" s="195"/>
      <c r="F174" s="195"/>
      <c r="G174" s="195"/>
      <c r="H174" s="161" t="n">
        <f aca="false">I174</f>
        <v>0</v>
      </c>
      <c r="I174" s="196"/>
      <c r="J174" s="197" t="n">
        <f aca="false">'Latos I-8'!H149</f>
        <v>0</v>
      </c>
      <c r="K174" s="98" t="n">
        <f aca="false">IF(J174&gt;0,$AB174*J174,0)</f>
        <v>0</v>
      </c>
      <c r="L174" s="98"/>
      <c r="M174" s="198" t="n">
        <f aca="false">'Bractus M-14'!H149</f>
        <v>0</v>
      </c>
      <c r="N174" s="98" t="n">
        <f aca="false">IF(M174&gt;0,$AB174*M174,0)</f>
        <v>0</v>
      </c>
      <c r="O174" s="98"/>
      <c r="P174" s="198" t="n">
        <f aca="false">'Pelatus C-12'!H149</f>
        <v>0</v>
      </c>
      <c r="Q174" s="98" t="n">
        <f aca="false">IF(P174&gt;0,$AB174*P174,0)</f>
        <v>0</v>
      </c>
      <c r="R174" s="98"/>
      <c r="S174" s="198" t="n">
        <f aca="false">'Nyrius F-6'!H149</f>
        <v>0</v>
      </c>
      <c r="T174" s="98" t="n">
        <f aca="false">IF(S174&gt;0,$AB174*S174,0)</f>
        <v>0</v>
      </c>
      <c r="U174" s="98"/>
      <c r="V174" s="199" t="n">
        <f aca="false">'Latos M-7'!G149</f>
        <v>0</v>
      </c>
      <c r="W174" s="98" t="n">
        <f aca="false">IF(V174&gt;0,$AB174*V174,0)</f>
        <v>0</v>
      </c>
      <c r="X174" s="98"/>
      <c r="Y174" s="197" t="n">
        <f aca="false">'Master mission requirement list'!G149</f>
        <v>0</v>
      </c>
      <c r="Z174" s="200" t="n">
        <f aca="false">IF(I174-Y174&gt;0,I174-Y174,0)</f>
        <v>0</v>
      </c>
      <c r="AA174" s="201" t="n">
        <f aca="false">IF(Y174-H174&gt;0,Y174-H174,0)</f>
        <v>0</v>
      </c>
      <c r="AB174" s="166" t="n">
        <v>45</v>
      </c>
      <c r="AC174" s="166"/>
      <c r="AD174" s="202" t="n">
        <f aca="false">AB174*Y174</f>
        <v>0</v>
      </c>
      <c r="AE174" s="202"/>
      <c r="AF174" s="74"/>
      <c r="AG174" s="74"/>
      <c r="AH174" s="74"/>
      <c r="AI174" s="74"/>
      <c r="AJ174" s="74"/>
      <c r="AK174" s="74"/>
      <c r="AL174" s="74"/>
      <c r="AM174" s="74"/>
      <c r="AN174" s="74"/>
      <c r="AO174" s="74"/>
    </row>
    <row r="175" customFormat="false" ht="15.95" hidden="false" customHeight="true" outlineLevel="0" collapsed="false">
      <c r="A175" s="184"/>
      <c r="B175" s="195" t="s">
        <v>177</v>
      </c>
      <c r="C175" s="195"/>
      <c r="D175" s="195"/>
      <c r="E175" s="195"/>
      <c r="F175" s="195"/>
      <c r="G175" s="195"/>
      <c r="H175" s="161" t="n">
        <f aca="false">I175</f>
        <v>0</v>
      </c>
      <c r="I175" s="196"/>
      <c r="J175" s="197" t="n">
        <f aca="false">'Latos I-8'!H150</f>
        <v>0</v>
      </c>
      <c r="K175" s="98" t="n">
        <f aca="false">IF(J175&gt;0,$AB175*J175,0)</f>
        <v>0</v>
      </c>
      <c r="L175" s="98"/>
      <c r="M175" s="198" t="n">
        <f aca="false">'Bractus M-14'!H150</f>
        <v>0</v>
      </c>
      <c r="N175" s="98" t="n">
        <f aca="false">IF(M175&gt;0,$AB175*M175,0)</f>
        <v>0</v>
      </c>
      <c r="O175" s="98"/>
      <c r="P175" s="198" t="n">
        <f aca="false">'Pelatus C-12'!H150</f>
        <v>0</v>
      </c>
      <c r="Q175" s="98" t="n">
        <f aca="false">IF(P175&gt;0,$AB175*P175,0)</f>
        <v>0</v>
      </c>
      <c r="R175" s="98"/>
      <c r="S175" s="198" t="n">
        <f aca="false">'Nyrius F-6'!H150</f>
        <v>0</v>
      </c>
      <c r="T175" s="98" t="n">
        <f aca="false">IF(S175&gt;0,$AB175*S175,0)</f>
        <v>0</v>
      </c>
      <c r="U175" s="98"/>
      <c r="V175" s="199" t="n">
        <f aca="false">'Latos M-7'!G150</f>
        <v>0</v>
      </c>
      <c r="W175" s="98" t="n">
        <f aca="false">IF(V175&gt;0,$AB175*V175,0)</f>
        <v>0</v>
      </c>
      <c r="X175" s="98"/>
      <c r="Y175" s="197" t="n">
        <f aca="false">'Master mission requirement list'!G150</f>
        <v>0</v>
      </c>
      <c r="Z175" s="200" t="n">
        <f aca="false">IF(I175-Y175&gt;0,I175-Y175,0)</f>
        <v>0</v>
      </c>
      <c r="AA175" s="201" t="n">
        <f aca="false">IF(Y175-H175&gt;0,Y175-H175,0)</f>
        <v>0</v>
      </c>
      <c r="AB175" s="166" t="n">
        <v>272</v>
      </c>
      <c r="AC175" s="166"/>
      <c r="AD175" s="202" t="n">
        <f aca="false">AB175*Y175</f>
        <v>0</v>
      </c>
      <c r="AE175" s="202"/>
      <c r="AF175" s="74"/>
      <c r="AG175" s="74"/>
      <c r="AH175" s="74"/>
      <c r="AI175" s="74"/>
      <c r="AJ175" s="74"/>
      <c r="AK175" s="74"/>
      <c r="AL175" s="74"/>
      <c r="AM175" s="74"/>
      <c r="AN175" s="74"/>
      <c r="AO175" s="74"/>
    </row>
    <row r="176" customFormat="false" ht="15.95" hidden="false" customHeight="true" outlineLevel="0" collapsed="false">
      <c r="A176" s="184"/>
      <c r="B176" s="195" t="s">
        <v>178</v>
      </c>
      <c r="C176" s="195"/>
      <c r="D176" s="195"/>
      <c r="E176" s="195"/>
      <c r="F176" s="195"/>
      <c r="G176" s="195"/>
      <c r="H176" s="161" t="n">
        <f aca="false">I176</f>
        <v>0</v>
      </c>
      <c r="I176" s="196"/>
      <c r="J176" s="197" t="n">
        <f aca="false">'Latos I-8'!H151</f>
        <v>0</v>
      </c>
      <c r="K176" s="98" t="n">
        <f aca="false">IF(J176&gt;0,$AB176*J176,0)</f>
        <v>0</v>
      </c>
      <c r="L176" s="98"/>
      <c r="M176" s="198" t="n">
        <f aca="false">'Bractus M-14'!H151</f>
        <v>0</v>
      </c>
      <c r="N176" s="98" t="n">
        <f aca="false">IF(M176&gt;0,$AB176*M176,0)</f>
        <v>0</v>
      </c>
      <c r="O176" s="98"/>
      <c r="P176" s="198" t="n">
        <f aca="false">'Pelatus C-12'!H151</f>
        <v>0</v>
      </c>
      <c r="Q176" s="98" t="n">
        <f aca="false">IF(P176&gt;0,$AB176*P176,0)</f>
        <v>0</v>
      </c>
      <c r="R176" s="98"/>
      <c r="S176" s="198" t="n">
        <f aca="false">'Nyrius F-6'!H151</f>
        <v>0</v>
      </c>
      <c r="T176" s="98" t="n">
        <f aca="false">IF(S176&gt;0,$AB176*S176,0)</f>
        <v>0</v>
      </c>
      <c r="U176" s="98"/>
      <c r="V176" s="199" t="n">
        <f aca="false">'Latos M-7'!G151</f>
        <v>0</v>
      </c>
      <c r="W176" s="98" t="n">
        <f aca="false">IF(V176&gt;0,$AB176*V176,0)</f>
        <v>0</v>
      </c>
      <c r="X176" s="98"/>
      <c r="Y176" s="197" t="n">
        <f aca="false">'Master mission requirement list'!G151</f>
        <v>0</v>
      </c>
      <c r="Z176" s="200" t="n">
        <f aca="false">IF(I176-Y176&gt;0,I176-Y176,0)</f>
        <v>0</v>
      </c>
      <c r="AA176" s="201" t="n">
        <f aca="false">IF(Y176-H176&gt;0,Y176-H176,0)</f>
        <v>0</v>
      </c>
      <c r="AB176" s="166" t="n">
        <v>1326</v>
      </c>
      <c r="AC176" s="166"/>
      <c r="AD176" s="202" t="n">
        <f aca="false">AB176*Y176</f>
        <v>0</v>
      </c>
      <c r="AE176" s="202"/>
      <c r="AF176" s="74"/>
      <c r="AG176" s="74"/>
      <c r="AH176" s="74"/>
      <c r="AI176" s="74"/>
      <c r="AJ176" s="74"/>
      <c r="AK176" s="74"/>
      <c r="AL176" s="74"/>
      <c r="AM176" s="74"/>
      <c r="AN176" s="74"/>
      <c r="AO176" s="74"/>
    </row>
    <row r="177" customFormat="false" ht="15.95" hidden="false" customHeight="true" outlineLevel="0" collapsed="false">
      <c r="A177" s="184"/>
      <c r="B177" s="195" t="s">
        <v>179</v>
      </c>
      <c r="C177" s="195"/>
      <c r="D177" s="195"/>
      <c r="E177" s="195"/>
      <c r="F177" s="195"/>
      <c r="G177" s="195"/>
      <c r="H177" s="161" t="n">
        <f aca="false">I177</f>
        <v>0</v>
      </c>
      <c r="I177" s="196"/>
      <c r="J177" s="197" t="n">
        <f aca="false">'Latos I-8'!H152</f>
        <v>0</v>
      </c>
      <c r="K177" s="98" t="n">
        <f aca="false">IF(J177&gt;0,$AB177*J177,0)</f>
        <v>0</v>
      </c>
      <c r="L177" s="98"/>
      <c r="M177" s="198" t="n">
        <f aca="false">'Bractus M-14'!H152</f>
        <v>0</v>
      </c>
      <c r="N177" s="98" t="n">
        <f aca="false">IF(M177&gt;0,$AB177*M177,0)</f>
        <v>0</v>
      </c>
      <c r="O177" s="98"/>
      <c r="P177" s="198" t="n">
        <f aca="false">'Pelatus C-12'!H152</f>
        <v>0</v>
      </c>
      <c r="Q177" s="98" t="n">
        <f aca="false">IF(P177&gt;0,$AB177*P177,0)</f>
        <v>0</v>
      </c>
      <c r="R177" s="98"/>
      <c r="S177" s="198" t="n">
        <f aca="false">'Nyrius F-6'!H152</f>
        <v>0</v>
      </c>
      <c r="T177" s="98" t="n">
        <f aca="false">IF(S177&gt;0,$AB177*S177,0)</f>
        <v>0</v>
      </c>
      <c r="U177" s="98"/>
      <c r="V177" s="199" t="n">
        <f aca="false">'Latos M-7'!G152</f>
        <v>0</v>
      </c>
      <c r="W177" s="98" t="n">
        <f aca="false">IF(V177&gt;0,$AB177*V177,0)</f>
        <v>0</v>
      </c>
      <c r="X177" s="98"/>
      <c r="Y177" s="197" t="n">
        <f aca="false">'Master mission requirement list'!G152</f>
        <v>0</v>
      </c>
      <c r="Z177" s="200" t="n">
        <f aca="false">IF(I177-Y177&gt;0,I177-Y177,0)</f>
        <v>0</v>
      </c>
      <c r="AA177" s="201" t="n">
        <f aca="false">IF(Y177-H177&gt;0,Y177-H177,0)</f>
        <v>0</v>
      </c>
      <c r="AB177" s="166" t="n">
        <v>1326</v>
      </c>
      <c r="AC177" s="166"/>
      <c r="AD177" s="202" t="n">
        <f aca="false">AB177*Y177</f>
        <v>0</v>
      </c>
      <c r="AE177" s="202"/>
      <c r="AF177" s="74"/>
      <c r="AG177" s="74"/>
      <c r="AH177" s="74"/>
      <c r="AI177" s="74"/>
      <c r="AJ177" s="74"/>
      <c r="AK177" s="74"/>
      <c r="AL177" s="74"/>
      <c r="AM177" s="74"/>
      <c r="AN177" s="74"/>
      <c r="AO177" s="74"/>
    </row>
    <row r="178" customFormat="false" ht="15.95" hidden="false" customHeight="true" outlineLevel="0" collapsed="false">
      <c r="A178" s="184"/>
      <c r="B178" s="195" t="s">
        <v>180</v>
      </c>
      <c r="C178" s="195"/>
      <c r="D178" s="195"/>
      <c r="E178" s="195"/>
      <c r="F178" s="195"/>
      <c r="G178" s="195"/>
      <c r="H178" s="161" t="n">
        <f aca="false">I178</f>
        <v>0</v>
      </c>
      <c r="I178" s="196"/>
      <c r="J178" s="197" t="n">
        <f aca="false">'Latos I-8'!H153</f>
        <v>0</v>
      </c>
      <c r="K178" s="98" t="n">
        <f aca="false">IF(J178&gt;0,$AB178*J178,0)</f>
        <v>0</v>
      </c>
      <c r="L178" s="98"/>
      <c r="M178" s="198" t="n">
        <f aca="false">'Bractus M-14'!H153</f>
        <v>0</v>
      </c>
      <c r="N178" s="98" t="n">
        <f aca="false">IF(M178&gt;0,$AB178*M178,0)</f>
        <v>0</v>
      </c>
      <c r="O178" s="98"/>
      <c r="P178" s="198" t="n">
        <f aca="false">'Pelatus C-12'!H153</f>
        <v>0</v>
      </c>
      <c r="Q178" s="98" t="n">
        <f aca="false">IF(P178&gt;0,$AB178*P178,0)</f>
        <v>0</v>
      </c>
      <c r="R178" s="98"/>
      <c r="S178" s="198" t="n">
        <f aca="false">'Nyrius F-6'!H153</f>
        <v>0</v>
      </c>
      <c r="T178" s="98" t="n">
        <f aca="false">IF(S178&gt;0,$AB178*S178,0)</f>
        <v>0</v>
      </c>
      <c r="U178" s="98"/>
      <c r="V178" s="199" t="n">
        <f aca="false">'Latos M-7'!G153</f>
        <v>0</v>
      </c>
      <c r="W178" s="98" t="n">
        <f aca="false">IF(V178&gt;0,$AB178*V178,0)</f>
        <v>0</v>
      </c>
      <c r="X178" s="98"/>
      <c r="Y178" s="197" t="n">
        <f aca="false">'Master mission requirement list'!G153</f>
        <v>0</v>
      </c>
      <c r="Z178" s="200" t="n">
        <f aca="false">IF(I178-Y178&gt;0,I178-Y178,0)</f>
        <v>0</v>
      </c>
      <c r="AA178" s="201" t="n">
        <f aca="false">IF(Y178-H178&gt;0,Y178-H178,0)</f>
        <v>0</v>
      </c>
      <c r="AB178" s="166" t="n">
        <v>150</v>
      </c>
      <c r="AC178" s="166"/>
      <c r="AD178" s="202" t="n">
        <f aca="false">AB178*Y178</f>
        <v>0</v>
      </c>
      <c r="AE178" s="202"/>
      <c r="AF178" s="74"/>
      <c r="AG178" s="74"/>
      <c r="AH178" s="74"/>
      <c r="AI178" s="74"/>
      <c r="AJ178" s="74"/>
      <c r="AK178" s="74"/>
      <c r="AL178" s="74"/>
      <c r="AM178" s="74"/>
      <c r="AN178" s="74"/>
      <c r="AO178" s="74"/>
    </row>
    <row r="179" customFormat="false" ht="15.95" hidden="false" customHeight="true" outlineLevel="0" collapsed="false">
      <c r="A179" s="184"/>
      <c r="B179" s="195" t="s">
        <v>181</v>
      </c>
      <c r="C179" s="195"/>
      <c r="D179" s="195"/>
      <c r="E179" s="195"/>
      <c r="F179" s="195"/>
      <c r="G179" s="195"/>
      <c r="H179" s="161" t="n">
        <f aca="false">I179</f>
        <v>0</v>
      </c>
      <c r="I179" s="196"/>
      <c r="J179" s="197" t="n">
        <f aca="false">'Latos I-8'!H154</f>
        <v>0</v>
      </c>
      <c r="K179" s="98" t="n">
        <f aca="false">IF(J179&gt;0,$AB179*J179,0)</f>
        <v>0</v>
      </c>
      <c r="L179" s="98"/>
      <c r="M179" s="198" t="n">
        <f aca="false">'Bractus M-14'!H154</f>
        <v>0</v>
      </c>
      <c r="N179" s="98" t="n">
        <f aca="false">IF(M179&gt;0,$AB179*M179,0)</f>
        <v>0</v>
      </c>
      <c r="O179" s="98"/>
      <c r="P179" s="198" t="n">
        <f aca="false">'Pelatus C-12'!H154</f>
        <v>0</v>
      </c>
      <c r="Q179" s="98" t="n">
        <f aca="false">IF(P179&gt;0,$AB179*P179,0)</f>
        <v>0</v>
      </c>
      <c r="R179" s="98"/>
      <c r="S179" s="198" t="n">
        <f aca="false">'Nyrius F-6'!H154</f>
        <v>0</v>
      </c>
      <c r="T179" s="98" t="n">
        <f aca="false">IF(S179&gt;0,$AB179*S179,0)</f>
        <v>0</v>
      </c>
      <c r="U179" s="98"/>
      <c r="V179" s="199" t="n">
        <f aca="false">'Latos M-7'!G154</f>
        <v>0</v>
      </c>
      <c r="W179" s="98" t="n">
        <f aca="false">IF(V179&gt;0,$AB179*V179,0)</f>
        <v>0</v>
      </c>
      <c r="X179" s="98"/>
      <c r="Y179" s="197" t="n">
        <f aca="false">'Master mission requirement list'!G154</f>
        <v>0</v>
      </c>
      <c r="Z179" s="200" t="n">
        <f aca="false">IF(I179-Y179&gt;0,I179-Y179,0)</f>
        <v>0</v>
      </c>
      <c r="AA179" s="201" t="n">
        <f aca="false">IF(Y179-H179&gt;0,Y179-H179,0)</f>
        <v>0</v>
      </c>
      <c r="AB179" s="166" t="n">
        <v>82</v>
      </c>
      <c r="AC179" s="166"/>
      <c r="AD179" s="202" t="n">
        <f aca="false">AB179*Y179</f>
        <v>0</v>
      </c>
      <c r="AE179" s="202"/>
      <c r="AF179" s="74"/>
      <c r="AG179" s="74"/>
      <c r="AH179" s="74"/>
      <c r="AI179" s="74"/>
      <c r="AJ179" s="74"/>
      <c r="AK179" s="74"/>
      <c r="AL179" s="74"/>
      <c r="AM179" s="74"/>
      <c r="AN179" s="74"/>
      <c r="AO179" s="74"/>
    </row>
    <row r="180" customFormat="false" ht="15.95" hidden="false" customHeight="true" outlineLevel="0" collapsed="false">
      <c r="A180" s="184"/>
      <c r="B180" s="195" t="s">
        <v>182</v>
      </c>
      <c r="C180" s="195"/>
      <c r="D180" s="195"/>
      <c r="E180" s="195"/>
      <c r="F180" s="195"/>
      <c r="G180" s="195"/>
      <c r="H180" s="161" t="n">
        <f aca="false">I180</f>
        <v>0</v>
      </c>
      <c r="I180" s="196"/>
      <c r="J180" s="197" t="n">
        <f aca="false">'Latos I-8'!H155</f>
        <v>0</v>
      </c>
      <c r="K180" s="98" t="n">
        <f aca="false">IF(J180&gt;0,$AB180*J180,0)</f>
        <v>0</v>
      </c>
      <c r="L180" s="98"/>
      <c r="M180" s="198" t="n">
        <f aca="false">'Bractus M-14'!H155</f>
        <v>0</v>
      </c>
      <c r="N180" s="98" t="n">
        <f aca="false">IF(M180&gt;0,$AB180*M180,0)</f>
        <v>0</v>
      </c>
      <c r="O180" s="98"/>
      <c r="P180" s="198" t="n">
        <f aca="false">'Pelatus C-12'!H155</f>
        <v>0</v>
      </c>
      <c r="Q180" s="98" t="n">
        <f aca="false">IF(P180&gt;0,$AB180*P180,0)</f>
        <v>0</v>
      </c>
      <c r="R180" s="98"/>
      <c r="S180" s="198" t="n">
        <f aca="false">'Nyrius F-6'!H155</f>
        <v>0</v>
      </c>
      <c r="T180" s="98" t="n">
        <f aca="false">IF(S180&gt;0,$AB180*S180,0)</f>
        <v>0</v>
      </c>
      <c r="U180" s="98"/>
      <c r="V180" s="199" t="n">
        <f aca="false">'Latos M-7'!G155</f>
        <v>0</v>
      </c>
      <c r="W180" s="98" t="n">
        <f aca="false">IF(V180&gt;0,$AB180*V180,0)</f>
        <v>0</v>
      </c>
      <c r="X180" s="98"/>
      <c r="Y180" s="197" t="n">
        <f aca="false">'Master mission requirement list'!G155</f>
        <v>0</v>
      </c>
      <c r="Z180" s="200" t="n">
        <f aca="false">IF(I180-Y180&gt;0,I180-Y180,0)</f>
        <v>0</v>
      </c>
      <c r="AA180" s="201" t="n">
        <f aca="false">IF(Y180-H180&gt;0,Y180-H180,0)</f>
        <v>0</v>
      </c>
      <c r="AB180" s="166" t="n">
        <v>180</v>
      </c>
      <c r="AC180" s="166"/>
      <c r="AD180" s="202" t="n">
        <f aca="false">AB180*Y180</f>
        <v>0</v>
      </c>
      <c r="AE180" s="202"/>
      <c r="AF180" s="74"/>
      <c r="AG180" s="74"/>
      <c r="AH180" s="74"/>
      <c r="AI180" s="74"/>
      <c r="AJ180" s="74"/>
      <c r="AK180" s="74"/>
      <c r="AL180" s="74"/>
      <c r="AM180" s="74"/>
      <c r="AN180" s="74"/>
      <c r="AO180" s="74"/>
    </row>
    <row r="181" customFormat="false" ht="15.95" hidden="false" customHeight="true" outlineLevel="0" collapsed="false">
      <c r="A181" s="184"/>
      <c r="B181" s="195" t="str">
        <f aca="false">'Additional items'!$I3</f>
        <v>Innert Chemicals</v>
      </c>
      <c r="C181" s="195"/>
      <c r="D181" s="195"/>
      <c r="E181" s="195"/>
      <c r="F181" s="195"/>
      <c r="G181" s="195"/>
      <c r="H181" s="161" t="n">
        <f aca="false">I181</f>
        <v>0</v>
      </c>
      <c r="I181" s="196"/>
      <c r="J181" s="197" t="n">
        <f aca="false">'Latos I-8'!H156</f>
        <v>0</v>
      </c>
      <c r="K181" s="98" t="n">
        <f aca="false">IF(J181&gt;0,$AB181*J181,0)</f>
        <v>0</v>
      </c>
      <c r="L181" s="98"/>
      <c r="M181" s="198" t="n">
        <f aca="false">'Bractus M-14'!H156</f>
        <v>0</v>
      </c>
      <c r="N181" s="98" t="n">
        <f aca="false">IF(M181&gt;0,$AB181*M181,0)</f>
        <v>0</v>
      </c>
      <c r="O181" s="98"/>
      <c r="P181" s="198" t="n">
        <f aca="false">'Pelatus C-12'!H156</f>
        <v>0</v>
      </c>
      <c r="Q181" s="98" t="n">
        <f aca="false">IF(P181&gt;0,$AB181*P181,0)</f>
        <v>0</v>
      </c>
      <c r="R181" s="98"/>
      <c r="S181" s="198" t="n">
        <f aca="false">'Nyrius F-6'!H156</f>
        <v>0</v>
      </c>
      <c r="T181" s="98" t="n">
        <f aca="false">IF(S181&gt;0,$AB181*S181,0)</f>
        <v>0</v>
      </c>
      <c r="U181" s="98"/>
      <c r="V181" s="199" t="n">
        <f aca="false">'Latos M-7'!G156</f>
        <v>0</v>
      </c>
      <c r="W181" s="98" t="n">
        <f aca="false">IF(V181&gt;0,$AB181*V181,0)</f>
        <v>0</v>
      </c>
      <c r="X181" s="98"/>
      <c r="Y181" s="197" t="n">
        <f aca="false">'Master mission requirement list'!G156</f>
        <v>0</v>
      </c>
      <c r="Z181" s="200" t="n">
        <f aca="false">IF(I181-Y181&gt;0,I181-Y181,0)</f>
        <v>0</v>
      </c>
      <c r="AA181" s="201" t="n">
        <f aca="false">IF(Y181-H181&gt;0,Y181-H181,0)</f>
        <v>0</v>
      </c>
      <c r="AB181" s="166" t="n">
        <v>27</v>
      </c>
      <c r="AC181" s="166"/>
      <c r="AD181" s="202" t="n">
        <f aca="false">AB181*Y181</f>
        <v>0</v>
      </c>
      <c r="AE181" s="202"/>
      <c r="AF181" s="74"/>
      <c r="AG181" s="74"/>
      <c r="AH181" s="74"/>
      <c r="AI181" s="74"/>
      <c r="AJ181" s="74"/>
      <c r="AK181" s="74"/>
      <c r="AL181" s="74"/>
      <c r="AM181" s="74"/>
      <c r="AN181" s="74"/>
      <c r="AO181" s="74"/>
    </row>
    <row r="182" customFormat="false" ht="15.95" hidden="false" customHeight="true" outlineLevel="0" collapsed="false">
      <c r="A182" s="184"/>
      <c r="B182" s="195" t="n">
        <f aca="false">'Additional items'!$I4</f>
        <v>0</v>
      </c>
      <c r="C182" s="195"/>
      <c r="D182" s="195"/>
      <c r="E182" s="195"/>
      <c r="F182" s="195"/>
      <c r="G182" s="195"/>
      <c r="H182" s="161" t="n">
        <f aca="false">I182</f>
        <v>0</v>
      </c>
      <c r="I182" s="196"/>
      <c r="J182" s="197" t="n">
        <f aca="false">'Latos I-8'!H157</f>
        <v>0</v>
      </c>
      <c r="K182" s="98" t="n">
        <f aca="false">IF(J182&gt;0,$AB182*J182,0)</f>
        <v>0</v>
      </c>
      <c r="L182" s="98"/>
      <c r="M182" s="198" t="n">
        <f aca="false">'Bractus M-14'!H157</f>
        <v>0</v>
      </c>
      <c r="N182" s="98" t="n">
        <f aca="false">IF(M182&gt;0,$AB182*M182,0)</f>
        <v>0</v>
      </c>
      <c r="O182" s="98"/>
      <c r="P182" s="198" t="n">
        <f aca="false">'Pelatus C-12'!H157</f>
        <v>0</v>
      </c>
      <c r="Q182" s="98" t="n">
        <f aca="false">IF(P182&gt;0,$AB182*P182,0)</f>
        <v>0</v>
      </c>
      <c r="R182" s="98"/>
      <c r="S182" s="198" t="n">
        <f aca="false">'Nyrius F-6'!H157</f>
        <v>0</v>
      </c>
      <c r="T182" s="98" t="n">
        <f aca="false">IF(S182&gt;0,$AB182*S182,0)</f>
        <v>0</v>
      </c>
      <c r="U182" s="98"/>
      <c r="V182" s="199" t="n">
        <f aca="false">'Latos M-7'!G157</f>
        <v>0</v>
      </c>
      <c r="W182" s="98" t="n">
        <f aca="false">IF(V182&gt;0,$AB182*V182,0)</f>
        <v>0</v>
      </c>
      <c r="X182" s="98"/>
      <c r="Y182" s="197" t="n">
        <f aca="false">'Master mission requirement list'!G157</f>
        <v>0</v>
      </c>
      <c r="Z182" s="200" t="n">
        <f aca="false">IF(I182-Y182&gt;0,I182-Y182,0)</f>
        <v>0</v>
      </c>
      <c r="AA182" s="201" t="n">
        <f aca="false">IF(Y182-H182&gt;0,Y182-H182,0)</f>
        <v>0</v>
      </c>
      <c r="AB182" s="166"/>
      <c r="AC182" s="166"/>
      <c r="AD182" s="202" t="n">
        <f aca="false">AB182*Y182</f>
        <v>0</v>
      </c>
      <c r="AE182" s="202"/>
      <c r="AF182" s="74"/>
      <c r="AG182" s="74"/>
      <c r="AH182" s="74"/>
      <c r="AI182" s="74"/>
      <c r="AJ182" s="74"/>
      <c r="AK182" s="74"/>
      <c r="AL182" s="74"/>
      <c r="AM182" s="74"/>
      <c r="AN182" s="74"/>
      <c r="AO182" s="74"/>
    </row>
    <row r="183" customFormat="false" ht="15.95" hidden="false" customHeight="true" outlineLevel="0" collapsed="false">
      <c r="A183" s="184"/>
      <c r="B183" s="195" t="n">
        <f aca="false">'Additional items'!$I5</f>
        <v>0</v>
      </c>
      <c r="C183" s="195"/>
      <c r="D183" s="195"/>
      <c r="E183" s="195"/>
      <c r="F183" s="195"/>
      <c r="G183" s="195"/>
      <c r="H183" s="161" t="n">
        <f aca="false">I183</f>
        <v>0</v>
      </c>
      <c r="I183" s="196"/>
      <c r="J183" s="197" t="n">
        <f aca="false">'Latos I-8'!H158</f>
        <v>0</v>
      </c>
      <c r="K183" s="98" t="n">
        <f aca="false">IF(J183&gt;0,$AB183*J183,0)</f>
        <v>0</v>
      </c>
      <c r="L183" s="98"/>
      <c r="M183" s="198" t="n">
        <f aca="false">'Bractus M-14'!H158</f>
        <v>0</v>
      </c>
      <c r="N183" s="98" t="n">
        <f aca="false">IF(M183&gt;0,$AB183*M183,0)</f>
        <v>0</v>
      </c>
      <c r="O183" s="98"/>
      <c r="P183" s="198" t="n">
        <f aca="false">'Pelatus C-12'!H158</f>
        <v>0</v>
      </c>
      <c r="Q183" s="98" t="n">
        <f aca="false">IF(P183&gt;0,$AB183*P183,0)</f>
        <v>0</v>
      </c>
      <c r="R183" s="98"/>
      <c r="S183" s="198" t="n">
        <f aca="false">'Nyrius F-6'!H158</f>
        <v>0</v>
      </c>
      <c r="T183" s="98" t="n">
        <f aca="false">IF(S183&gt;0,$AB183*S183,0)</f>
        <v>0</v>
      </c>
      <c r="U183" s="98"/>
      <c r="V183" s="199" t="n">
        <f aca="false">'Latos M-7'!G158</f>
        <v>0</v>
      </c>
      <c r="W183" s="98" t="n">
        <f aca="false">IF(V183&gt;0,$AB183*V183,0)</f>
        <v>0</v>
      </c>
      <c r="X183" s="98"/>
      <c r="Y183" s="197" t="n">
        <f aca="false">'Master mission requirement list'!G158</f>
        <v>0</v>
      </c>
      <c r="Z183" s="200" t="n">
        <f aca="false">IF(I183-Y183&gt;0,I183-Y183,0)</f>
        <v>0</v>
      </c>
      <c r="AA183" s="201" t="n">
        <f aca="false">IF(Y183-H183&gt;0,Y183-H183,0)</f>
        <v>0</v>
      </c>
      <c r="AB183" s="166"/>
      <c r="AC183" s="166"/>
      <c r="AD183" s="202" t="n">
        <f aca="false">AB183*Y183</f>
        <v>0</v>
      </c>
      <c r="AE183" s="202"/>
      <c r="AF183" s="74"/>
      <c r="AG183" s="74"/>
      <c r="AH183" s="74"/>
      <c r="AI183" s="74"/>
      <c r="AJ183" s="74"/>
      <c r="AK183" s="74"/>
      <c r="AL183" s="74"/>
      <c r="AM183" s="74"/>
      <c r="AN183" s="74"/>
      <c r="AO183" s="74"/>
    </row>
    <row r="184" customFormat="false" ht="15.95" hidden="false" customHeight="true" outlineLevel="0" collapsed="false">
      <c r="A184" s="184"/>
      <c r="B184" s="195" t="n">
        <f aca="false">'Additional items'!$I6</f>
        <v>0</v>
      </c>
      <c r="C184" s="195"/>
      <c r="D184" s="195"/>
      <c r="E184" s="195"/>
      <c r="F184" s="195"/>
      <c r="G184" s="195"/>
      <c r="H184" s="161" t="n">
        <f aca="false">I184</f>
        <v>0</v>
      </c>
      <c r="I184" s="196"/>
      <c r="J184" s="197" t="n">
        <f aca="false">'Latos I-8'!H159</f>
        <v>0</v>
      </c>
      <c r="K184" s="98" t="n">
        <f aca="false">IF(J184&gt;0,$AB184*J184,0)</f>
        <v>0</v>
      </c>
      <c r="L184" s="98"/>
      <c r="M184" s="198" t="n">
        <f aca="false">'Bractus M-14'!H159</f>
        <v>0</v>
      </c>
      <c r="N184" s="98" t="n">
        <f aca="false">IF(M184&gt;0,$AB184*M184,0)</f>
        <v>0</v>
      </c>
      <c r="O184" s="98"/>
      <c r="P184" s="198" t="n">
        <f aca="false">'Pelatus C-12'!H159</f>
        <v>0</v>
      </c>
      <c r="Q184" s="98" t="n">
        <f aca="false">IF(P184&gt;0,$AB184*P184,0)</f>
        <v>0</v>
      </c>
      <c r="R184" s="98"/>
      <c r="S184" s="198" t="n">
        <f aca="false">'Nyrius F-6'!H159</f>
        <v>0</v>
      </c>
      <c r="T184" s="98" t="n">
        <f aca="false">IF(S184&gt;0,$AB184*S184,0)</f>
        <v>0</v>
      </c>
      <c r="U184" s="98"/>
      <c r="V184" s="199" t="n">
        <f aca="false">'Latos M-7'!G159</f>
        <v>0</v>
      </c>
      <c r="W184" s="98" t="n">
        <f aca="false">IF(V184&gt;0,$AB184*V184,0)</f>
        <v>0</v>
      </c>
      <c r="X184" s="98"/>
      <c r="Y184" s="197" t="n">
        <f aca="false">'Master mission requirement list'!G159</f>
        <v>0</v>
      </c>
      <c r="Z184" s="200" t="n">
        <f aca="false">IF(I184-Y184&gt;0,I184-Y184,0)</f>
        <v>0</v>
      </c>
      <c r="AA184" s="201" t="n">
        <f aca="false">IF(Y184-H184&gt;0,Y184-H184,0)</f>
        <v>0</v>
      </c>
      <c r="AB184" s="166"/>
      <c r="AC184" s="166"/>
      <c r="AD184" s="202" t="n">
        <f aca="false">AB184*Y184</f>
        <v>0</v>
      </c>
      <c r="AE184" s="202"/>
      <c r="AF184" s="74"/>
      <c r="AG184" s="74"/>
      <c r="AH184" s="74"/>
      <c r="AI184" s="74"/>
      <c r="AJ184" s="74"/>
      <c r="AK184" s="74"/>
      <c r="AL184" s="74"/>
      <c r="AM184" s="74"/>
      <c r="AN184" s="74"/>
      <c r="AO184" s="74"/>
    </row>
    <row r="185" customFormat="false" ht="15.95" hidden="false" customHeight="true" outlineLevel="0" collapsed="false">
      <c r="A185" s="184"/>
      <c r="B185" s="195" t="n">
        <f aca="false">'Additional items'!$I7</f>
        <v>0</v>
      </c>
      <c r="C185" s="195"/>
      <c r="D185" s="195"/>
      <c r="E185" s="195"/>
      <c r="F185" s="195"/>
      <c r="G185" s="195"/>
      <c r="H185" s="161" t="n">
        <f aca="false">I185</f>
        <v>0</v>
      </c>
      <c r="I185" s="196"/>
      <c r="J185" s="197" t="n">
        <f aca="false">'Latos I-8'!H160</f>
        <v>0</v>
      </c>
      <c r="K185" s="98" t="n">
        <f aca="false">IF(J185&gt;0,$AB185*J185,0)</f>
        <v>0</v>
      </c>
      <c r="L185" s="98"/>
      <c r="M185" s="198" t="n">
        <f aca="false">'Bractus M-14'!H160</f>
        <v>0</v>
      </c>
      <c r="N185" s="98" t="n">
        <f aca="false">IF(M185&gt;0,$AB185*M185,0)</f>
        <v>0</v>
      </c>
      <c r="O185" s="98"/>
      <c r="P185" s="198" t="n">
        <f aca="false">'Pelatus C-12'!H160</f>
        <v>0</v>
      </c>
      <c r="Q185" s="98" t="n">
        <f aca="false">IF(P185&gt;0,$AB185*P185,0)</f>
        <v>0</v>
      </c>
      <c r="R185" s="98"/>
      <c r="S185" s="198" t="n">
        <f aca="false">'Nyrius F-6'!H160</f>
        <v>0</v>
      </c>
      <c r="T185" s="98" t="n">
        <f aca="false">IF(S185&gt;0,$AB185*S185,0)</f>
        <v>0</v>
      </c>
      <c r="U185" s="98"/>
      <c r="V185" s="199" t="n">
        <f aca="false">'Latos M-7'!G160</f>
        <v>0</v>
      </c>
      <c r="W185" s="98" t="n">
        <f aca="false">IF(V185&gt;0,$AB185*V185,0)</f>
        <v>0</v>
      </c>
      <c r="X185" s="98"/>
      <c r="Y185" s="197" t="n">
        <f aca="false">'Master mission requirement list'!G160</f>
        <v>0</v>
      </c>
      <c r="Z185" s="200" t="n">
        <f aca="false">IF(I185-Y185&gt;0,I185-Y185,0)</f>
        <v>0</v>
      </c>
      <c r="AA185" s="201" t="n">
        <f aca="false">IF(Y185-H185&gt;0,Y185-H185,0)</f>
        <v>0</v>
      </c>
      <c r="AB185" s="166"/>
      <c r="AC185" s="166"/>
      <c r="AD185" s="202" t="n">
        <f aca="false">AB185*Y185</f>
        <v>0</v>
      </c>
      <c r="AE185" s="202"/>
      <c r="AF185" s="74"/>
      <c r="AG185" s="74"/>
      <c r="AH185" s="74"/>
      <c r="AI185" s="74"/>
      <c r="AJ185" s="74"/>
      <c r="AK185" s="74"/>
      <c r="AL185" s="74"/>
      <c r="AM185" s="74"/>
      <c r="AN185" s="74"/>
      <c r="AO185" s="74"/>
    </row>
    <row r="186" customFormat="false" ht="15.95" hidden="false" customHeight="true" outlineLevel="0" collapsed="false">
      <c r="A186" s="184"/>
      <c r="B186" s="195" t="n">
        <f aca="false">'Additional items'!$I8</f>
        <v>0</v>
      </c>
      <c r="C186" s="195"/>
      <c r="D186" s="195"/>
      <c r="E186" s="195"/>
      <c r="F186" s="195"/>
      <c r="G186" s="195"/>
      <c r="H186" s="161" t="n">
        <f aca="false">I186</f>
        <v>0</v>
      </c>
      <c r="I186" s="196"/>
      <c r="J186" s="197" t="n">
        <f aca="false">'Latos I-8'!H161</f>
        <v>0</v>
      </c>
      <c r="K186" s="98" t="n">
        <f aca="false">IF(J186&gt;0,$AB186*J186,0)</f>
        <v>0</v>
      </c>
      <c r="L186" s="98"/>
      <c r="M186" s="198" t="n">
        <f aca="false">'Bractus M-14'!H161</f>
        <v>0</v>
      </c>
      <c r="N186" s="98" t="n">
        <f aca="false">IF(M186&gt;0,$AB186*M186,0)</f>
        <v>0</v>
      </c>
      <c r="O186" s="98"/>
      <c r="P186" s="198" t="n">
        <f aca="false">'Pelatus C-12'!H161</f>
        <v>0</v>
      </c>
      <c r="Q186" s="98" t="n">
        <f aca="false">IF(P186&gt;0,$AB186*P186,0)</f>
        <v>0</v>
      </c>
      <c r="R186" s="98"/>
      <c r="S186" s="198" t="n">
        <f aca="false">'Nyrius F-6'!H161</f>
        <v>0</v>
      </c>
      <c r="T186" s="98" t="n">
        <f aca="false">IF(S186&gt;0,$AB186*S186,0)</f>
        <v>0</v>
      </c>
      <c r="U186" s="98"/>
      <c r="V186" s="199" t="n">
        <f aca="false">'Latos M-7'!G161</f>
        <v>0</v>
      </c>
      <c r="W186" s="98" t="n">
        <f aca="false">IF(V186&gt;0,$AB186*V186,0)</f>
        <v>0</v>
      </c>
      <c r="X186" s="98"/>
      <c r="Y186" s="197" t="n">
        <f aca="false">'Master mission requirement list'!G161</f>
        <v>0</v>
      </c>
      <c r="Z186" s="200" t="n">
        <f aca="false">IF(I186-Y186&gt;0,I186-Y186,0)</f>
        <v>0</v>
      </c>
      <c r="AA186" s="201" t="n">
        <f aca="false">IF(Y186-H186&gt;0,Y186-H186,0)</f>
        <v>0</v>
      </c>
      <c r="AB186" s="166"/>
      <c r="AC186" s="166"/>
      <c r="AD186" s="202" t="n">
        <f aca="false">AB186*Y186</f>
        <v>0</v>
      </c>
      <c r="AE186" s="202"/>
      <c r="AF186" s="74"/>
      <c r="AG186" s="74"/>
      <c r="AH186" s="74"/>
      <c r="AI186" s="74"/>
      <c r="AJ186" s="74"/>
      <c r="AK186" s="74"/>
      <c r="AL186" s="74"/>
      <c r="AM186" s="74"/>
      <c r="AN186" s="74"/>
      <c r="AO186" s="74"/>
    </row>
    <row r="187" customFormat="false" ht="15.95" hidden="false" customHeight="true" outlineLevel="0" collapsed="false">
      <c r="A187" s="184"/>
      <c r="B187" s="195" t="n">
        <f aca="false">'Additional items'!$I9</f>
        <v>0</v>
      </c>
      <c r="C187" s="195"/>
      <c r="D187" s="195"/>
      <c r="E187" s="195"/>
      <c r="F187" s="195"/>
      <c r="G187" s="195"/>
      <c r="H187" s="161" t="n">
        <f aca="false">I187</f>
        <v>0</v>
      </c>
      <c r="I187" s="196"/>
      <c r="J187" s="197" t="n">
        <f aca="false">'Latos I-8'!H162</f>
        <v>0</v>
      </c>
      <c r="K187" s="98" t="n">
        <f aca="false">IF(J187&gt;0,$AB187*J187,0)</f>
        <v>0</v>
      </c>
      <c r="L187" s="98"/>
      <c r="M187" s="198" t="n">
        <f aca="false">'Bractus M-14'!H162</f>
        <v>0</v>
      </c>
      <c r="N187" s="98" t="n">
        <f aca="false">IF(M187&gt;0,$AB187*M187,0)</f>
        <v>0</v>
      </c>
      <c r="O187" s="98"/>
      <c r="P187" s="198" t="n">
        <f aca="false">'Pelatus C-12'!H162</f>
        <v>0</v>
      </c>
      <c r="Q187" s="98" t="n">
        <f aca="false">IF(P187&gt;0,$AB187*P187,0)</f>
        <v>0</v>
      </c>
      <c r="R187" s="98"/>
      <c r="S187" s="198" t="n">
        <f aca="false">'Nyrius F-6'!H162</f>
        <v>0</v>
      </c>
      <c r="T187" s="98" t="n">
        <f aca="false">IF(S187&gt;0,$AB187*S187,0)</f>
        <v>0</v>
      </c>
      <c r="U187" s="98"/>
      <c r="V187" s="199" t="n">
        <f aca="false">'Latos M-7'!G162</f>
        <v>0</v>
      </c>
      <c r="W187" s="98" t="n">
        <f aca="false">IF(V187&gt;0,$AB187*V187,0)</f>
        <v>0</v>
      </c>
      <c r="X187" s="98"/>
      <c r="Y187" s="197" t="n">
        <f aca="false">'Master mission requirement list'!G162</f>
        <v>0</v>
      </c>
      <c r="Z187" s="200" t="n">
        <f aca="false">IF(I187-Y187&gt;0,I187-Y187,0)</f>
        <v>0</v>
      </c>
      <c r="AA187" s="201" t="n">
        <f aca="false">IF(Y187-H187&gt;0,Y187-H187,0)</f>
        <v>0</v>
      </c>
      <c r="AB187" s="166"/>
      <c r="AC187" s="166"/>
      <c r="AD187" s="202" t="n">
        <f aca="false">AB187*Y187</f>
        <v>0</v>
      </c>
      <c r="AE187" s="202"/>
      <c r="AF187" s="74"/>
      <c r="AG187" s="74"/>
      <c r="AH187" s="74"/>
      <c r="AI187" s="74"/>
      <c r="AJ187" s="74"/>
      <c r="AK187" s="74"/>
      <c r="AL187" s="74"/>
      <c r="AM187" s="74"/>
      <c r="AN187" s="74"/>
      <c r="AO187" s="74"/>
    </row>
    <row r="188" customFormat="false" ht="15.95" hidden="false" customHeight="true" outlineLevel="0" collapsed="false">
      <c r="A188" s="184"/>
      <c r="B188" s="195" t="n">
        <f aca="false">'Additional items'!$I10</f>
        <v>0</v>
      </c>
      <c r="C188" s="195"/>
      <c r="D188" s="195"/>
      <c r="E188" s="195"/>
      <c r="F188" s="195"/>
      <c r="G188" s="195"/>
      <c r="H188" s="161" t="n">
        <f aca="false">I188</f>
        <v>0</v>
      </c>
      <c r="I188" s="196"/>
      <c r="J188" s="197" t="n">
        <f aca="false">'Latos I-8'!H163</f>
        <v>0</v>
      </c>
      <c r="K188" s="98" t="n">
        <f aca="false">IF(J188&gt;0,$AB188*J188,0)</f>
        <v>0</v>
      </c>
      <c r="L188" s="98"/>
      <c r="M188" s="198" t="n">
        <f aca="false">'Bractus M-14'!H163</f>
        <v>0</v>
      </c>
      <c r="N188" s="98" t="n">
        <f aca="false">IF(M188&gt;0,$AB188*M188,0)</f>
        <v>0</v>
      </c>
      <c r="O188" s="98"/>
      <c r="P188" s="198" t="n">
        <f aca="false">'Pelatus C-12'!H163</f>
        <v>0</v>
      </c>
      <c r="Q188" s="98" t="n">
        <f aca="false">IF(P188&gt;0,$AB188*P188,0)</f>
        <v>0</v>
      </c>
      <c r="R188" s="98"/>
      <c r="S188" s="198" t="n">
        <f aca="false">'Nyrius F-6'!H163</f>
        <v>0</v>
      </c>
      <c r="T188" s="98" t="n">
        <f aca="false">IF(S188&gt;0,$AB188*S188,0)</f>
        <v>0</v>
      </c>
      <c r="U188" s="98"/>
      <c r="V188" s="199" t="n">
        <f aca="false">'Latos M-7'!G163</f>
        <v>0</v>
      </c>
      <c r="W188" s="98" t="n">
        <f aca="false">IF(V188&gt;0,$AB188*V188,0)</f>
        <v>0</v>
      </c>
      <c r="X188" s="98"/>
      <c r="Y188" s="197" t="n">
        <f aca="false">'Master mission requirement list'!G163</f>
        <v>0</v>
      </c>
      <c r="Z188" s="200" t="n">
        <f aca="false">IF(I188-Y188&gt;0,I188-Y188,0)</f>
        <v>0</v>
      </c>
      <c r="AA188" s="201" t="n">
        <f aca="false">IF(Y188-H188&gt;0,Y188-H188,0)</f>
        <v>0</v>
      </c>
      <c r="AB188" s="166"/>
      <c r="AC188" s="166"/>
      <c r="AD188" s="202" t="n">
        <f aca="false">AB188*Y188</f>
        <v>0</v>
      </c>
      <c r="AE188" s="202"/>
      <c r="AF188" s="74"/>
      <c r="AG188" s="74"/>
      <c r="AH188" s="74"/>
      <c r="AI188" s="74"/>
      <c r="AJ188" s="74"/>
      <c r="AK188" s="74"/>
      <c r="AL188" s="74"/>
      <c r="AM188" s="74"/>
      <c r="AN188" s="74"/>
      <c r="AO188" s="74"/>
    </row>
    <row r="189" customFormat="false" ht="15.95" hidden="false" customHeight="true" outlineLevel="0" collapsed="false">
      <c r="A189" s="184"/>
      <c r="B189" s="195" t="n">
        <f aca="false">'Additional items'!$I11</f>
        <v>0</v>
      </c>
      <c r="C189" s="195"/>
      <c r="D189" s="195"/>
      <c r="E189" s="195"/>
      <c r="F189" s="195"/>
      <c r="G189" s="195"/>
      <c r="H189" s="161" t="n">
        <f aca="false">I189</f>
        <v>0</v>
      </c>
      <c r="I189" s="196"/>
      <c r="J189" s="197" t="n">
        <f aca="false">'Latos I-8'!H164</f>
        <v>0</v>
      </c>
      <c r="K189" s="98" t="n">
        <f aca="false">IF(J189&gt;0,$AB189*J189,0)</f>
        <v>0</v>
      </c>
      <c r="L189" s="98"/>
      <c r="M189" s="198" t="n">
        <f aca="false">'Bractus M-14'!H164</f>
        <v>0</v>
      </c>
      <c r="N189" s="98" t="n">
        <f aca="false">IF(M189&gt;0,$AB189*M189,0)</f>
        <v>0</v>
      </c>
      <c r="O189" s="98"/>
      <c r="P189" s="198" t="n">
        <f aca="false">'Pelatus C-12'!H164</f>
        <v>0</v>
      </c>
      <c r="Q189" s="98" t="n">
        <f aca="false">IF(P189&gt;0,$AB189*P189,0)</f>
        <v>0</v>
      </c>
      <c r="R189" s="98"/>
      <c r="S189" s="198" t="n">
        <f aca="false">'Nyrius F-6'!H164</f>
        <v>0</v>
      </c>
      <c r="T189" s="98" t="n">
        <f aca="false">IF(S189&gt;0,$AB189*S189,0)</f>
        <v>0</v>
      </c>
      <c r="U189" s="98"/>
      <c r="V189" s="199" t="n">
        <f aca="false">'Latos M-7'!G164</f>
        <v>0</v>
      </c>
      <c r="W189" s="98" t="n">
        <f aca="false">IF(V189&gt;0,$AB189*V189,0)</f>
        <v>0</v>
      </c>
      <c r="X189" s="98"/>
      <c r="Y189" s="197" t="n">
        <f aca="false">'Master mission requirement list'!G164</f>
        <v>0</v>
      </c>
      <c r="Z189" s="200" t="n">
        <f aca="false">IF(I189-Y189&gt;0,I189-Y189,0)</f>
        <v>0</v>
      </c>
      <c r="AA189" s="201" t="n">
        <f aca="false">IF(Y189-H189&gt;0,Y189-H189,0)</f>
        <v>0</v>
      </c>
      <c r="AB189" s="166"/>
      <c r="AC189" s="166"/>
      <c r="AD189" s="202" t="n">
        <f aca="false">AB189*Y189</f>
        <v>0</v>
      </c>
      <c r="AE189" s="202"/>
      <c r="AF189" s="74"/>
      <c r="AG189" s="74"/>
      <c r="AH189" s="74"/>
      <c r="AI189" s="74"/>
      <c r="AJ189" s="74"/>
      <c r="AK189" s="74"/>
      <c r="AL189" s="74"/>
      <c r="AM189" s="74"/>
      <c r="AN189" s="74"/>
      <c r="AO189" s="74"/>
    </row>
    <row r="190" customFormat="false" ht="15.95" hidden="false" customHeight="true" outlineLevel="0" collapsed="false">
      <c r="A190" s="184"/>
      <c r="B190" s="195" t="n">
        <f aca="false">'Additional items'!$I12</f>
        <v>0</v>
      </c>
      <c r="C190" s="195"/>
      <c r="D190" s="195"/>
      <c r="E190" s="195"/>
      <c r="F190" s="195"/>
      <c r="G190" s="195"/>
      <c r="H190" s="161" t="n">
        <f aca="false">I190</f>
        <v>0</v>
      </c>
      <c r="I190" s="196"/>
      <c r="J190" s="197" t="n">
        <f aca="false">'Latos I-8'!H165</f>
        <v>0</v>
      </c>
      <c r="K190" s="98" t="n">
        <f aca="false">IF(J190&gt;0,$AB190*J190,0)</f>
        <v>0</v>
      </c>
      <c r="L190" s="98"/>
      <c r="M190" s="198" t="n">
        <f aca="false">'Bractus M-14'!H165</f>
        <v>0</v>
      </c>
      <c r="N190" s="98" t="n">
        <f aca="false">IF(M190&gt;0,$AB190*M190,0)</f>
        <v>0</v>
      </c>
      <c r="O190" s="98"/>
      <c r="P190" s="198" t="n">
        <f aca="false">'Pelatus C-12'!H165</f>
        <v>0</v>
      </c>
      <c r="Q190" s="98" t="n">
        <f aca="false">IF(P190&gt;0,$AB190*P190,0)</f>
        <v>0</v>
      </c>
      <c r="R190" s="98"/>
      <c r="S190" s="198" t="n">
        <f aca="false">'Nyrius F-6'!H165</f>
        <v>0</v>
      </c>
      <c r="T190" s="98" t="n">
        <f aca="false">IF(S190&gt;0,$AB190*S190,0)</f>
        <v>0</v>
      </c>
      <c r="U190" s="98"/>
      <c r="V190" s="199" t="n">
        <f aca="false">'Latos M-7'!G165</f>
        <v>0</v>
      </c>
      <c r="W190" s="98" t="n">
        <f aca="false">IF(V190&gt;0,$AB190*V190,0)</f>
        <v>0</v>
      </c>
      <c r="X190" s="98"/>
      <c r="Y190" s="197" t="n">
        <f aca="false">'Master mission requirement list'!G165</f>
        <v>0</v>
      </c>
      <c r="Z190" s="200" t="n">
        <f aca="false">IF(I190-Y190&gt;0,I190-Y190,0)</f>
        <v>0</v>
      </c>
      <c r="AA190" s="201" t="n">
        <f aca="false">IF(Y190-H190&gt;0,Y190-H190,0)</f>
        <v>0</v>
      </c>
      <c r="AB190" s="166"/>
      <c r="AC190" s="166"/>
      <c r="AD190" s="202" t="n">
        <f aca="false">AB190*Y190</f>
        <v>0</v>
      </c>
      <c r="AE190" s="202"/>
      <c r="AF190" s="74"/>
      <c r="AG190" s="74"/>
      <c r="AH190" s="74"/>
      <c r="AI190" s="74"/>
      <c r="AJ190" s="74"/>
      <c r="AK190" s="74"/>
      <c r="AL190" s="74"/>
      <c r="AM190" s="74"/>
      <c r="AN190" s="74"/>
      <c r="AO190" s="74"/>
    </row>
    <row r="191" customFormat="false" ht="15.95" hidden="false" customHeight="true" outlineLevel="0" collapsed="false">
      <c r="A191" s="184"/>
      <c r="B191" s="195" t="n">
        <f aca="false">'Additional items'!$I13</f>
        <v>0</v>
      </c>
      <c r="C191" s="195"/>
      <c r="D191" s="195"/>
      <c r="E191" s="195"/>
      <c r="F191" s="195"/>
      <c r="G191" s="195"/>
      <c r="H191" s="161" t="n">
        <f aca="false">I191</f>
        <v>0</v>
      </c>
      <c r="I191" s="196"/>
      <c r="J191" s="197" t="n">
        <f aca="false">'Latos I-8'!H166</f>
        <v>0</v>
      </c>
      <c r="K191" s="98" t="n">
        <f aca="false">IF(J191&gt;0,$AB191*J191,0)</f>
        <v>0</v>
      </c>
      <c r="L191" s="98"/>
      <c r="M191" s="198" t="n">
        <f aca="false">'Bractus M-14'!H166</f>
        <v>0</v>
      </c>
      <c r="N191" s="98" t="n">
        <f aca="false">IF(M191&gt;0,$AB191*M191,0)</f>
        <v>0</v>
      </c>
      <c r="O191" s="98"/>
      <c r="P191" s="198" t="n">
        <f aca="false">'Pelatus C-12'!H166</f>
        <v>0</v>
      </c>
      <c r="Q191" s="98" t="n">
        <f aca="false">IF(P191&gt;0,$AB191*P191,0)</f>
        <v>0</v>
      </c>
      <c r="R191" s="98"/>
      <c r="S191" s="198" t="n">
        <f aca="false">'Nyrius F-6'!H166</f>
        <v>0</v>
      </c>
      <c r="T191" s="98" t="n">
        <f aca="false">IF(S191&gt;0,$AB191*S191,0)</f>
        <v>0</v>
      </c>
      <c r="U191" s="98"/>
      <c r="V191" s="199" t="n">
        <f aca="false">'Latos M-7'!G166</f>
        <v>0</v>
      </c>
      <c r="W191" s="98" t="n">
        <f aca="false">IF(V191&gt;0,$AB191*V191,0)</f>
        <v>0</v>
      </c>
      <c r="X191" s="98"/>
      <c r="Y191" s="197" t="n">
        <f aca="false">'Master mission requirement list'!G166</f>
        <v>0</v>
      </c>
      <c r="Z191" s="200" t="n">
        <f aca="false">IF(I191-Y191&gt;0,I191-Y191,0)</f>
        <v>0</v>
      </c>
      <c r="AA191" s="201" t="n">
        <f aca="false">IF(Y191-H191&gt;0,Y191-H191,0)</f>
        <v>0</v>
      </c>
      <c r="AB191" s="166"/>
      <c r="AC191" s="166"/>
      <c r="AD191" s="202" t="n">
        <f aca="false">AB191*Y191</f>
        <v>0</v>
      </c>
      <c r="AE191" s="202"/>
      <c r="AF191" s="74"/>
      <c r="AG191" s="74"/>
      <c r="AH191" s="74"/>
      <c r="AI191" s="74"/>
      <c r="AJ191" s="74"/>
      <c r="AK191" s="74"/>
      <c r="AL191" s="74"/>
      <c r="AM191" s="74"/>
      <c r="AN191" s="74"/>
      <c r="AO191" s="74"/>
    </row>
    <row r="192" customFormat="false" ht="15.95" hidden="false" customHeight="true" outlineLevel="0" collapsed="false">
      <c r="A192" s="184"/>
      <c r="B192" s="195" t="n">
        <f aca="false">'Additional items'!$I14</f>
        <v>0</v>
      </c>
      <c r="C192" s="195"/>
      <c r="D192" s="195"/>
      <c r="E192" s="195"/>
      <c r="F192" s="195"/>
      <c r="G192" s="195"/>
      <c r="H192" s="161" t="n">
        <f aca="false">I192</f>
        <v>0</v>
      </c>
      <c r="I192" s="196"/>
      <c r="J192" s="197" t="n">
        <f aca="false">'Latos I-8'!H167</f>
        <v>0</v>
      </c>
      <c r="K192" s="98" t="n">
        <f aca="false">IF(J192&gt;0,$AB192*J192,0)</f>
        <v>0</v>
      </c>
      <c r="L192" s="98"/>
      <c r="M192" s="198" t="n">
        <f aca="false">'Bractus M-14'!H167</f>
        <v>0</v>
      </c>
      <c r="N192" s="98" t="n">
        <f aca="false">IF(M192&gt;0,$AB192*M192,0)</f>
        <v>0</v>
      </c>
      <c r="O192" s="98"/>
      <c r="P192" s="198" t="n">
        <f aca="false">'Pelatus C-12'!H167</f>
        <v>0</v>
      </c>
      <c r="Q192" s="98" t="n">
        <f aca="false">IF(P192&gt;0,$AB192*P192,0)</f>
        <v>0</v>
      </c>
      <c r="R192" s="98"/>
      <c r="S192" s="198" t="n">
        <f aca="false">'Nyrius F-6'!H167</f>
        <v>0</v>
      </c>
      <c r="T192" s="98" t="n">
        <f aca="false">IF(S192&gt;0,$AB192*S192,0)</f>
        <v>0</v>
      </c>
      <c r="U192" s="98"/>
      <c r="V192" s="199" t="n">
        <f aca="false">'Latos M-7'!G167</f>
        <v>0</v>
      </c>
      <c r="W192" s="98" t="n">
        <f aca="false">IF(V192&gt;0,$AB192*V192,0)</f>
        <v>0</v>
      </c>
      <c r="X192" s="98"/>
      <c r="Y192" s="197" t="n">
        <f aca="false">'Master mission requirement list'!G167</f>
        <v>0</v>
      </c>
      <c r="Z192" s="200" t="n">
        <f aca="false">IF(I192-Y192&gt;0,I192-Y192,0)</f>
        <v>0</v>
      </c>
      <c r="AA192" s="201" t="n">
        <f aca="false">IF(Y192-H192&gt;0,Y192-H192,0)</f>
        <v>0</v>
      </c>
      <c r="AB192" s="166"/>
      <c r="AC192" s="166"/>
      <c r="AD192" s="202" t="n">
        <f aca="false">AB192*Y192</f>
        <v>0</v>
      </c>
      <c r="AE192" s="202"/>
      <c r="AF192" s="74"/>
      <c r="AG192" s="74"/>
      <c r="AH192" s="74"/>
      <c r="AI192" s="74"/>
      <c r="AJ192" s="74"/>
      <c r="AK192" s="74"/>
      <c r="AL192" s="74"/>
      <c r="AM192" s="74"/>
      <c r="AN192" s="74"/>
      <c r="AO192" s="74"/>
    </row>
    <row r="193" customFormat="false" ht="15.95" hidden="false" customHeight="true" outlineLevel="0" collapsed="false">
      <c r="A193" s="184"/>
      <c r="B193" s="195" t="n">
        <f aca="false">'Additional items'!$I15</f>
        <v>0</v>
      </c>
      <c r="C193" s="195"/>
      <c r="D193" s="195"/>
      <c r="E193" s="195"/>
      <c r="F193" s="195"/>
      <c r="G193" s="195"/>
      <c r="H193" s="161" t="n">
        <f aca="false">I193</f>
        <v>0</v>
      </c>
      <c r="I193" s="196"/>
      <c r="J193" s="197" t="n">
        <f aca="false">'Latos I-8'!H168</f>
        <v>0</v>
      </c>
      <c r="K193" s="98" t="n">
        <f aca="false">IF(J193&gt;0,$AB193*J193,0)</f>
        <v>0</v>
      </c>
      <c r="L193" s="98"/>
      <c r="M193" s="198" t="n">
        <f aca="false">'Bractus M-14'!H168</f>
        <v>0</v>
      </c>
      <c r="N193" s="98" t="n">
        <f aca="false">IF(M193&gt;0,$AB193*M193,0)</f>
        <v>0</v>
      </c>
      <c r="O193" s="98"/>
      <c r="P193" s="198" t="n">
        <f aca="false">'Pelatus C-12'!H168</f>
        <v>0</v>
      </c>
      <c r="Q193" s="98" t="n">
        <f aca="false">IF(P193&gt;0,$AB193*P193,0)</f>
        <v>0</v>
      </c>
      <c r="R193" s="98"/>
      <c r="S193" s="198" t="n">
        <f aca="false">'Nyrius F-6'!H168</f>
        <v>0</v>
      </c>
      <c r="T193" s="98" t="n">
        <f aca="false">IF(S193&gt;0,$AB193*S193,0)</f>
        <v>0</v>
      </c>
      <c r="U193" s="98"/>
      <c r="V193" s="199" t="n">
        <f aca="false">'Latos M-7'!G168</f>
        <v>0</v>
      </c>
      <c r="W193" s="98" t="n">
        <f aca="false">IF(V193&gt;0,$AB193*V193,0)</f>
        <v>0</v>
      </c>
      <c r="X193" s="98"/>
      <c r="Y193" s="197" t="n">
        <f aca="false">'Master mission requirement list'!G168</f>
        <v>0</v>
      </c>
      <c r="Z193" s="200" t="n">
        <f aca="false">IF(I193-Y193&gt;0,I193-Y193,0)</f>
        <v>0</v>
      </c>
      <c r="AA193" s="201" t="n">
        <f aca="false">IF(Y193-H193&gt;0,Y193-H193,0)</f>
        <v>0</v>
      </c>
      <c r="AB193" s="166"/>
      <c r="AC193" s="166"/>
      <c r="AD193" s="202" t="n">
        <f aca="false">AB193*Y193</f>
        <v>0</v>
      </c>
      <c r="AE193" s="202"/>
      <c r="AF193" s="74"/>
      <c r="AG193" s="74"/>
      <c r="AH193" s="74"/>
      <c r="AI193" s="74"/>
      <c r="AJ193" s="74"/>
      <c r="AK193" s="74"/>
      <c r="AL193" s="74"/>
      <c r="AM193" s="74"/>
      <c r="AN193" s="74"/>
      <c r="AO193" s="74"/>
    </row>
    <row r="194" customFormat="false" ht="15.95" hidden="false" customHeight="true" outlineLevel="0" collapsed="false">
      <c r="A194" s="184"/>
      <c r="B194" s="195" t="n">
        <f aca="false">'Additional items'!$I16</f>
        <v>0</v>
      </c>
      <c r="C194" s="195"/>
      <c r="D194" s="195"/>
      <c r="E194" s="195"/>
      <c r="F194" s="195"/>
      <c r="G194" s="195"/>
      <c r="H194" s="161" t="n">
        <f aca="false">I194</f>
        <v>0</v>
      </c>
      <c r="I194" s="196"/>
      <c r="J194" s="197" t="n">
        <f aca="false">'Latos I-8'!H169</f>
        <v>0</v>
      </c>
      <c r="K194" s="98" t="n">
        <f aca="false">IF(J194&gt;0,$AB194*J194,0)</f>
        <v>0</v>
      </c>
      <c r="L194" s="98"/>
      <c r="M194" s="198" t="n">
        <f aca="false">'Bractus M-14'!H169</f>
        <v>0</v>
      </c>
      <c r="N194" s="98" t="n">
        <f aca="false">IF(M194&gt;0,$AB194*M194,0)</f>
        <v>0</v>
      </c>
      <c r="O194" s="98"/>
      <c r="P194" s="198" t="n">
        <f aca="false">'Pelatus C-12'!H169</f>
        <v>0</v>
      </c>
      <c r="Q194" s="98" t="n">
        <f aca="false">IF(P194&gt;0,$AB194*P194,0)</f>
        <v>0</v>
      </c>
      <c r="R194" s="98"/>
      <c r="S194" s="198" t="n">
        <f aca="false">'Nyrius F-6'!H169</f>
        <v>0</v>
      </c>
      <c r="T194" s="98" t="n">
        <f aca="false">IF(S194&gt;0,$AB194*S194,0)</f>
        <v>0</v>
      </c>
      <c r="U194" s="98"/>
      <c r="V194" s="199" t="n">
        <f aca="false">'Latos M-7'!G169</f>
        <v>0</v>
      </c>
      <c r="W194" s="98" t="n">
        <f aca="false">IF(V194&gt;0,$AB194*V194,0)</f>
        <v>0</v>
      </c>
      <c r="X194" s="98"/>
      <c r="Y194" s="197" t="n">
        <f aca="false">'Master mission requirement list'!G169</f>
        <v>0</v>
      </c>
      <c r="Z194" s="200" t="n">
        <f aca="false">IF(I194-Y194&gt;0,I194-Y194,0)</f>
        <v>0</v>
      </c>
      <c r="AA194" s="201" t="n">
        <f aca="false">IF(Y194-H194&gt;0,Y194-H194,0)</f>
        <v>0</v>
      </c>
      <c r="AB194" s="166"/>
      <c r="AC194" s="166"/>
      <c r="AD194" s="202" t="n">
        <f aca="false">AB194*Y194</f>
        <v>0</v>
      </c>
      <c r="AE194" s="202"/>
      <c r="AF194" s="74"/>
      <c r="AG194" s="74"/>
      <c r="AH194" s="74"/>
      <c r="AI194" s="74"/>
      <c r="AJ194" s="74"/>
      <c r="AK194" s="74"/>
      <c r="AL194" s="74"/>
      <c r="AM194" s="74"/>
      <c r="AN194" s="74"/>
      <c r="AO194" s="74"/>
    </row>
    <row r="195" customFormat="false" ht="15.95" hidden="false" customHeight="true" outlineLevel="0" collapsed="false">
      <c r="A195" s="184"/>
      <c r="B195" s="195" t="n">
        <f aca="false">'Additional items'!$I17</f>
        <v>0</v>
      </c>
      <c r="C195" s="195"/>
      <c r="D195" s="195"/>
      <c r="E195" s="195"/>
      <c r="F195" s="195"/>
      <c r="G195" s="195"/>
      <c r="H195" s="161" t="n">
        <f aca="false">I195</f>
        <v>0</v>
      </c>
      <c r="I195" s="196"/>
      <c r="J195" s="197" t="n">
        <f aca="false">'Latos I-8'!H170</f>
        <v>0</v>
      </c>
      <c r="K195" s="98" t="n">
        <f aca="false">IF(J195&gt;0,$AB195*J195,0)</f>
        <v>0</v>
      </c>
      <c r="L195" s="98"/>
      <c r="M195" s="198" t="n">
        <f aca="false">'Bractus M-14'!H170</f>
        <v>0</v>
      </c>
      <c r="N195" s="98" t="n">
        <f aca="false">IF(M195&gt;0,$AB195*M195,0)</f>
        <v>0</v>
      </c>
      <c r="O195" s="98"/>
      <c r="P195" s="198" t="n">
        <f aca="false">'Pelatus C-12'!H170</f>
        <v>0</v>
      </c>
      <c r="Q195" s="98" t="n">
        <f aca="false">IF(P195&gt;0,$AB195*P195,0)</f>
        <v>0</v>
      </c>
      <c r="R195" s="98"/>
      <c r="S195" s="198" t="n">
        <f aca="false">'Nyrius F-6'!H170</f>
        <v>0</v>
      </c>
      <c r="T195" s="98" t="n">
        <f aca="false">IF(S195&gt;0,$AB195*S195,0)</f>
        <v>0</v>
      </c>
      <c r="U195" s="98"/>
      <c r="V195" s="199" t="n">
        <f aca="false">'Latos M-7'!G170</f>
        <v>0</v>
      </c>
      <c r="W195" s="98" t="n">
        <f aca="false">IF(V195&gt;0,$AB195*V195,0)</f>
        <v>0</v>
      </c>
      <c r="X195" s="98"/>
      <c r="Y195" s="197" t="n">
        <f aca="false">'Master mission requirement list'!G170</f>
        <v>0</v>
      </c>
      <c r="Z195" s="200" t="n">
        <f aca="false">IF(I195-Y195&gt;0,I195-Y195,0)</f>
        <v>0</v>
      </c>
      <c r="AA195" s="201" t="n">
        <f aca="false">IF(Y195-H195&gt;0,Y195-H195,0)</f>
        <v>0</v>
      </c>
      <c r="AB195" s="166"/>
      <c r="AC195" s="166"/>
      <c r="AD195" s="202" t="n">
        <f aca="false">AB195*Y195</f>
        <v>0</v>
      </c>
      <c r="AE195" s="202"/>
      <c r="AF195" s="74"/>
      <c r="AG195" s="74"/>
      <c r="AH195" s="74"/>
      <c r="AI195" s="74"/>
      <c r="AJ195" s="74"/>
      <c r="AK195" s="74"/>
      <c r="AL195" s="74"/>
      <c r="AM195" s="74"/>
      <c r="AN195" s="74"/>
      <c r="AO195" s="74"/>
    </row>
    <row r="196" customFormat="false" ht="15.95" hidden="false" customHeight="true" outlineLevel="0" collapsed="false">
      <c r="A196" s="184"/>
      <c r="B196" s="195" t="n">
        <f aca="false">'Additional items'!$I18</f>
        <v>0</v>
      </c>
      <c r="C196" s="195"/>
      <c r="D196" s="195"/>
      <c r="E196" s="195"/>
      <c r="F196" s="195"/>
      <c r="G196" s="195"/>
      <c r="H196" s="161" t="n">
        <f aca="false">I196</f>
        <v>0</v>
      </c>
      <c r="I196" s="196"/>
      <c r="J196" s="197" t="n">
        <f aca="false">'Latos I-8'!H171</f>
        <v>0</v>
      </c>
      <c r="K196" s="98" t="n">
        <f aca="false">IF(J196&gt;0,$AB196*J196,0)</f>
        <v>0</v>
      </c>
      <c r="L196" s="98"/>
      <c r="M196" s="198" t="n">
        <f aca="false">'Bractus M-14'!H171</f>
        <v>0</v>
      </c>
      <c r="N196" s="98" t="n">
        <f aca="false">IF(M196&gt;0,$AB196*M196,0)</f>
        <v>0</v>
      </c>
      <c r="O196" s="98"/>
      <c r="P196" s="198" t="n">
        <f aca="false">'Pelatus C-12'!H171</f>
        <v>0</v>
      </c>
      <c r="Q196" s="98" t="n">
        <f aca="false">IF(P196&gt;0,$AB196*P196,0)</f>
        <v>0</v>
      </c>
      <c r="R196" s="98"/>
      <c r="S196" s="198" t="n">
        <f aca="false">'Nyrius F-6'!H171</f>
        <v>0</v>
      </c>
      <c r="T196" s="98" t="n">
        <f aca="false">IF(S196&gt;0,$AB196*S196,0)</f>
        <v>0</v>
      </c>
      <c r="U196" s="98"/>
      <c r="V196" s="199" t="n">
        <f aca="false">'Latos M-7'!G171</f>
        <v>0</v>
      </c>
      <c r="W196" s="98" t="n">
        <f aca="false">IF(V196&gt;0,$AB196*V196,0)</f>
        <v>0</v>
      </c>
      <c r="X196" s="98"/>
      <c r="Y196" s="197" t="n">
        <f aca="false">'Master mission requirement list'!G171</f>
        <v>0</v>
      </c>
      <c r="Z196" s="200" t="n">
        <f aca="false">IF(I196-Y196&gt;0,I196-Y196,0)</f>
        <v>0</v>
      </c>
      <c r="AA196" s="201" t="n">
        <f aca="false">IF(Y196-H196&gt;0,Y196-H196,0)</f>
        <v>0</v>
      </c>
      <c r="AB196" s="166"/>
      <c r="AC196" s="166"/>
      <c r="AD196" s="202" t="n">
        <f aca="false">AB196*Y196</f>
        <v>0</v>
      </c>
      <c r="AE196" s="202"/>
      <c r="AF196" s="74"/>
      <c r="AG196" s="74"/>
      <c r="AH196" s="74"/>
      <c r="AI196" s="74"/>
      <c r="AJ196" s="74"/>
      <c r="AK196" s="74"/>
      <c r="AL196" s="74"/>
      <c r="AM196" s="74"/>
      <c r="AN196" s="74"/>
      <c r="AO196" s="74"/>
    </row>
    <row r="197" customFormat="false" ht="15.95" hidden="false" customHeight="true" outlineLevel="0" collapsed="false">
      <c r="A197" s="184"/>
      <c r="B197" s="195" t="n">
        <f aca="false">'Additional items'!$I19</f>
        <v>0</v>
      </c>
      <c r="C197" s="195"/>
      <c r="D197" s="195"/>
      <c r="E197" s="195"/>
      <c r="F197" s="195"/>
      <c r="G197" s="195"/>
      <c r="H197" s="161" t="n">
        <f aca="false">I197</f>
        <v>0</v>
      </c>
      <c r="I197" s="196"/>
      <c r="J197" s="197" t="n">
        <f aca="false">'Latos I-8'!H172</f>
        <v>0</v>
      </c>
      <c r="K197" s="98" t="n">
        <f aca="false">IF(J197&gt;0,$AB197*J197,0)</f>
        <v>0</v>
      </c>
      <c r="L197" s="98"/>
      <c r="M197" s="198" t="n">
        <f aca="false">'Bractus M-14'!H172</f>
        <v>0</v>
      </c>
      <c r="N197" s="98" t="n">
        <f aca="false">IF(M197&gt;0,$AB197*M197,0)</f>
        <v>0</v>
      </c>
      <c r="O197" s="98"/>
      <c r="P197" s="198" t="n">
        <f aca="false">'Pelatus C-12'!H172</f>
        <v>0</v>
      </c>
      <c r="Q197" s="98" t="n">
        <f aca="false">IF(P197&gt;0,$AB197*P197,0)</f>
        <v>0</v>
      </c>
      <c r="R197" s="98"/>
      <c r="S197" s="198" t="n">
        <f aca="false">'Nyrius F-6'!H172</f>
        <v>0</v>
      </c>
      <c r="T197" s="98" t="n">
        <f aca="false">IF(S197&gt;0,$AB197*S197,0)</f>
        <v>0</v>
      </c>
      <c r="U197" s="98"/>
      <c r="V197" s="199" t="n">
        <f aca="false">'Latos M-7'!G172</f>
        <v>0</v>
      </c>
      <c r="W197" s="98" t="n">
        <f aca="false">IF(V197&gt;0,$AB197*V197,0)</f>
        <v>0</v>
      </c>
      <c r="X197" s="98"/>
      <c r="Y197" s="197" t="n">
        <f aca="false">'Master mission requirement list'!G172</f>
        <v>0</v>
      </c>
      <c r="Z197" s="200" t="n">
        <f aca="false">IF(I197-Y197&gt;0,I197-Y197,0)</f>
        <v>0</v>
      </c>
      <c r="AA197" s="201" t="n">
        <f aca="false">IF(Y197-H197&gt;0,Y197-H197,0)</f>
        <v>0</v>
      </c>
      <c r="AB197" s="166"/>
      <c r="AC197" s="166"/>
      <c r="AD197" s="202" t="n">
        <f aca="false">AB197*Y197</f>
        <v>0</v>
      </c>
      <c r="AE197" s="202"/>
      <c r="AF197" s="74"/>
      <c r="AG197" s="74"/>
      <c r="AH197" s="74"/>
      <c r="AI197" s="74"/>
      <c r="AJ197" s="74"/>
      <c r="AK197" s="74"/>
      <c r="AL197" s="74"/>
      <c r="AM197" s="74"/>
      <c r="AN197" s="74"/>
      <c r="AO197" s="74"/>
    </row>
    <row r="198" customFormat="false" ht="15.95" hidden="false" customHeight="true" outlineLevel="0" collapsed="false">
      <c r="A198" s="184"/>
      <c r="B198" s="195" t="n">
        <f aca="false">'Additional items'!$I20</f>
        <v>0</v>
      </c>
      <c r="C198" s="195"/>
      <c r="D198" s="195"/>
      <c r="E198" s="195"/>
      <c r="F198" s="195"/>
      <c r="G198" s="195"/>
      <c r="H198" s="161" t="n">
        <f aca="false">I198</f>
        <v>0</v>
      </c>
      <c r="I198" s="196"/>
      <c r="J198" s="197" t="n">
        <f aca="false">'Latos I-8'!H173</f>
        <v>0</v>
      </c>
      <c r="K198" s="98" t="n">
        <f aca="false">IF(J198&gt;0,$AB198*J198,0)</f>
        <v>0</v>
      </c>
      <c r="L198" s="98"/>
      <c r="M198" s="198" t="n">
        <f aca="false">'Bractus M-14'!H173</f>
        <v>0</v>
      </c>
      <c r="N198" s="98" t="n">
        <f aca="false">IF(M198&gt;0,$AB198*M198,0)</f>
        <v>0</v>
      </c>
      <c r="O198" s="98"/>
      <c r="P198" s="198" t="n">
        <f aca="false">'Pelatus C-12'!H173</f>
        <v>0</v>
      </c>
      <c r="Q198" s="98" t="n">
        <f aca="false">IF(P198&gt;0,$AB198*P198,0)</f>
        <v>0</v>
      </c>
      <c r="R198" s="98"/>
      <c r="S198" s="198" t="n">
        <f aca="false">'Nyrius F-6'!H173</f>
        <v>0</v>
      </c>
      <c r="T198" s="98" t="n">
        <f aca="false">IF(S198&gt;0,$AB198*S198,0)</f>
        <v>0</v>
      </c>
      <c r="U198" s="98"/>
      <c r="V198" s="199" t="n">
        <f aca="false">'Latos M-7'!G173</f>
        <v>0</v>
      </c>
      <c r="W198" s="98" t="n">
        <f aca="false">IF(V198&gt;0,$AB198*V198,0)</f>
        <v>0</v>
      </c>
      <c r="X198" s="98"/>
      <c r="Y198" s="197" t="n">
        <f aca="false">'Master mission requirement list'!G173</f>
        <v>0</v>
      </c>
      <c r="Z198" s="200" t="n">
        <f aca="false">IF(I198-Y198&gt;0,I198-Y198,0)</f>
        <v>0</v>
      </c>
      <c r="AA198" s="201" t="n">
        <f aca="false">IF(Y198-H198&gt;0,Y198-H198,0)</f>
        <v>0</v>
      </c>
      <c r="AB198" s="166"/>
      <c r="AC198" s="166"/>
      <c r="AD198" s="202" t="n">
        <f aca="false">AB198*Y198</f>
        <v>0</v>
      </c>
      <c r="AE198" s="202"/>
      <c r="AF198" s="74"/>
      <c r="AG198" s="74"/>
      <c r="AH198" s="74"/>
      <c r="AI198" s="74"/>
      <c r="AJ198" s="74"/>
      <c r="AK198" s="74"/>
      <c r="AL198" s="74"/>
      <c r="AM198" s="74"/>
      <c r="AN198" s="74"/>
      <c r="AO198" s="74"/>
    </row>
    <row r="199" customFormat="false" ht="15.95" hidden="false" customHeight="true" outlineLevel="0" collapsed="false">
      <c r="A199" s="184"/>
      <c r="B199" s="195" t="n">
        <f aca="false">'Additional items'!$I21</f>
        <v>0</v>
      </c>
      <c r="C199" s="195"/>
      <c r="D199" s="195"/>
      <c r="E199" s="195"/>
      <c r="F199" s="195"/>
      <c r="G199" s="195"/>
      <c r="H199" s="161" t="n">
        <f aca="false">I199</f>
        <v>0</v>
      </c>
      <c r="I199" s="196"/>
      <c r="J199" s="197" t="n">
        <f aca="false">'Latos I-8'!H174</f>
        <v>0</v>
      </c>
      <c r="K199" s="98" t="n">
        <f aca="false">IF(J199&gt;0,$AB199*J199,0)</f>
        <v>0</v>
      </c>
      <c r="L199" s="98"/>
      <c r="M199" s="198" t="n">
        <f aca="false">'Bractus M-14'!H174</f>
        <v>0</v>
      </c>
      <c r="N199" s="98" t="n">
        <f aca="false">IF(M199&gt;0,$AB199*M199,0)</f>
        <v>0</v>
      </c>
      <c r="O199" s="98"/>
      <c r="P199" s="198" t="n">
        <f aca="false">'Pelatus C-12'!H174</f>
        <v>0</v>
      </c>
      <c r="Q199" s="98" t="n">
        <f aca="false">IF(P199&gt;0,$AB199*P199,0)</f>
        <v>0</v>
      </c>
      <c r="R199" s="98"/>
      <c r="S199" s="198" t="n">
        <f aca="false">'Nyrius F-6'!H174</f>
        <v>0</v>
      </c>
      <c r="T199" s="98" t="n">
        <f aca="false">IF(S199&gt;0,$AB199*S199,0)</f>
        <v>0</v>
      </c>
      <c r="U199" s="98"/>
      <c r="V199" s="199" t="n">
        <f aca="false">'Latos M-7'!G174</f>
        <v>0</v>
      </c>
      <c r="W199" s="98" t="n">
        <f aca="false">IF(V199&gt;0,$AB199*V199,0)</f>
        <v>0</v>
      </c>
      <c r="X199" s="98"/>
      <c r="Y199" s="197" t="n">
        <f aca="false">'Master mission requirement list'!G174</f>
        <v>0</v>
      </c>
      <c r="Z199" s="200" t="n">
        <f aca="false">IF(I199-Y199&gt;0,I199-Y199,0)</f>
        <v>0</v>
      </c>
      <c r="AA199" s="201" t="n">
        <f aca="false">IF(Y199-H199&gt;0,Y199-H199,0)</f>
        <v>0</v>
      </c>
      <c r="AB199" s="166"/>
      <c r="AC199" s="166"/>
      <c r="AD199" s="202" t="n">
        <f aca="false">AB199*Y199</f>
        <v>0</v>
      </c>
      <c r="AE199" s="202"/>
      <c r="AF199" s="74"/>
      <c r="AG199" s="74"/>
      <c r="AH199" s="74"/>
      <c r="AI199" s="74"/>
      <c r="AJ199" s="74"/>
      <c r="AK199" s="74"/>
      <c r="AL199" s="74"/>
      <c r="AM199" s="74"/>
      <c r="AN199" s="74"/>
      <c r="AO199" s="74"/>
    </row>
    <row r="200" customFormat="false" ht="15.95" hidden="false" customHeight="true" outlineLevel="0" collapsed="false">
      <c r="A200" s="184"/>
      <c r="B200" s="195" t="n">
        <f aca="false">'Additional items'!$I22</f>
        <v>0</v>
      </c>
      <c r="C200" s="195"/>
      <c r="D200" s="195"/>
      <c r="E200" s="195"/>
      <c r="F200" s="195"/>
      <c r="G200" s="195"/>
      <c r="H200" s="161" t="n">
        <f aca="false">I200</f>
        <v>0</v>
      </c>
      <c r="I200" s="196"/>
      <c r="J200" s="197" t="n">
        <f aca="false">'Latos I-8'!H175</f>
        <v>0</v>
      </c>
      <c r="K200" s="98" t="n">
        <f aca="false">IF(J200&gt;0,$AB200*J200,0)</f>
        <v>0</v>
      </c>
      <c r="L200" s="98"/>
      <c r="M200" s="198" t="n">
        <f aca="false">'Bractus M-14'!H175</f>
        <v>0</v>
      </c>
      <c r="N200" s="98" t="n">
        <f aca="false">IF(M200&gt;0,$AB200*M200,0)</f>
        <v>0</v>
      </c>
      <c r="O200" s="98"/>
      <c r="P200" s="198" t="n">
        <f aca="false">'Pelatus C-12'!H175</f>
        <v>0</v>
      </c>
      <c r="Q200" s="98" t="n">
        <f aca="false">IF(P200&gt;0,$AB200*P200,0)</f>
        <v>0</v>
      </c>
      <c r="R200" s="98"/>
      <c r="S200" s="198" t="n">
        <f aca="false">'Nyrius F-6'!H175</f>
        <v>0</v>
      </c>
      <c r="T200" s="98" t="n">
        <f aca="false">IF(S200&gt;0,$AB200*S200,0)</f>
        <v>0</v>
      </c>
      <c r="U200" s="98"/>
      <c r="V200" s="199" t="n">
        <f aca="false">'Latos M-7'!G175</f>
        <v>0</v>
      </c>
      <c r="W200" s="98" t="n">
        <f aca="false">IF(V200&gt;0,$AB200*V200,0)</f>
        <v>0</v>
      </c>
      <c r="X200" s="98"/>
      <c r="Y200" s="197" t="n">
        <f aca="false">'Master mission requirement list'!G175</f>
        <v>0</v>
      </c>
      <c r="Z200" s="200" t="n">
        <f aca="false">IF(I200-Y200&gt;0,I200-Y200,0)</f>
        <v>0</v>
      </c>
      <c r="AA200" s="201" t="n">
        <f aca="false">IF(Y200-H200&gt;0,Y200-H200,0)</f>
        <v>0</v>
      </c>
      <c r="AB200" s="166"/>
      <c r="AC200" s="166"/>
      <c r="AD200" s="202" t="n">
        <f aca="false">AB200*Y200</f>
        <v>0</v>
      </c>
      <c r="AE200" s="202"/>
      <c r="AF200" s="74"/>
      <c r="AG200" s="74"/>
      <c r="AH200" s="74"/>
      <c r="AI200" s="74"/>
      <c r="AJ200" s="74"/>
      <c r="AK200" s="74"/>
      <c r="AL200" s="74"/>
      <c r="AM200" s="74"/>
      <c r="AN200" s="74"/>
      <c r="AO200" s="74"/>
    </row>
    <row r="201" customFormat="false" ht="15.95" hidden="false" customHeight="true" outlineLevel="0" collapsed="false">
      <c r="A201" s="184"/>
      <c r="B201" s="195" t="n">
        <f aca="false">'Additional items'!$I23</f>
        <v>0</v>
      </c>
      <c r="C201" s="195"/>
      <c r="D201" s="195"/>
      <c r="E201" s="195"/>
      <c r="F201" s="195"/>
      <c r="G201" s="195"/>
      <c r="H201" s="161" t="n">
        <f aca="false">I201</f>
        <v>0</v>
      </c>
      <c r="I201" s="196"/>
      <c r="J201" s="197" t="n">
        <f aca="false">'Latos I-8'!H176</f>
        <v>0</v>
      </c>
      <c r="K201" s="98" t="n">
        <f aca="false">IF(J201&gt;0,$AB201*J201,0)</f>
        <v>0</v>
      </c>
      <c r="L201" s="98"/>
      <c r="M201" s="198" t="n">
        <f aca="false">'Bractus M-14'!H176</f>
        <v>0</v>
      </c>
      <c r="N201" s="98" t="n">
        <f aca="false">IF(M201&gt;0,$AB201*M201,0)</f>
        <v>0</v>
      </c>
      <c r="O201" s="98"/>
      <c r="P201" s="198" t="n">
        <f aca="false">'Pelatus C-12'!H176</f>
        <v>0</v>
      </c>
      <c r="Q201" s="98" t="n">
        <f aca="false">IF(P201&gt;0,$AB201*P201,0)</f>
        <v>0</v>
      </c>
      <c r="R201" s="98"/>
      <c r="S201" s="198" t="n">
        <f aca="false">'Nyrius F-6'!H176</f>
        <v>0</v>
      </c>
      <c r="T201" s="98" t="n">
        <f aca="false">IF(S201&gt;0,$AB201*S201,0)</f>
        <v>0</v>
      </c>
      <c r="U201" s="98"/>
      <c r="V201" s="199" t="n">
        <f aca="false">'Latos M-7'!G176</f>
        <v>0</v>
      </c>
      <c r="W201" s="98" t="n">
        <f aca="false">IF(V201&gt;0,$AB201*V201,0)</f>
        <v>0</v>
      </c>
      <c r="X201" s="98"/>
      <c r="Y201" s="197" t="n">
        <f aca="false">'Master mission requirement list'!G176</f>
        <v>0</v>
      </c>
      <c r="Z201" s="200" t="n">
        <f aca="false">IF(I201-Y201&gt;0,I201-Y201,0)</f>
        <v>0</v>
      </c>
      <c r="AA201" s="201" t="n">
        <f aca="false">IF(Y201-H201&gt;0,Y201-H201,0)</f>
        <v>0</v>
      </c>
      <c r="AB201" s="166"/>
      <c r="AC201" s="166"/>
      <c r="AD201" s="202" t="n">
        <f aca="false">AB201*Y201</f>
        <v>0</v>
      </c>
      <c r="AE201" s="202"/>
      <c r="AF201" s="74"/>
      <c r="AG201" s="74"/>
      <c r="AH201" s="74"/>
      <c r="AI201" s="74"/>
      <c r="AJ201" s="74"/>
      <c r="AK201" s="74"/>
      <c r="AL201" s="74"/>
      <c r="AM201" s="74"/>
      <c r="AN201" s="74"/>
      <c r="AO201" s="74"/>
    </row>
    <row r="202" customFormat="false" ht="15.95" hidden="false" customHeight="true" outlineLevel="0" collapsed="false">
      <c r="A202" s="184"/>
      <c r="B202" s="195" t="n">
        <f aca="false">'Additional items'!$I24</f>
        <v>0</v>
      </c>
      <c r="C202" s="195"/>
      <c r="D202" s="195"/>
      <c r="E202" s="195"/>
      <c r="F202" s="195"/>
      <c r="G202" s="195"/>
      <c r="H202" s="161" t="n">
        <f aca="false">I202</f>
        <v>0</v>
      </c>
      <c r="I202" s="196"/>
      <c r="J202" s="197" t="n">
        <f aca="false">'Latos I-8'!H177</f>
        <v>0</v>
      </c>
      <c r="K202" s="98" t="n">
        <f aca="false">IF(J202&gt;0,$AB202*J202,0)</f>
        <v>0</v>
      </c>
      <c r="L202" s="98"/>
      <c r="M202" s="198" t="n">
        <f aca="false">'Bractus M-14'!H177</f>
        <v>0</v>
      </c>
      <c r="N202" s="98" t="n">
        <f aca="false">IF(M202&gt;0,$AB202*M202,0)</f>
        <v>0</v>
      </c>
      <c r="O202" s="98"/>
      <c r="P202" s="198" t="n">
        <f aca="false">'Pelatus C-12'!H177</f>
        <v>0</v>
      </c>
      <c r="Q202" s="98" t="n">
        <f aca="false">IF(P202&gt;0,$AB202*P202,0)</f>
        <v>0</v>
      </c>
      <c r="R202" s="98"/>
      <c r="S202" s="198" t="n">
        <f aca="false">'Nyrius F-6'!H177</f>
        <v>0</v>
      </c>
      <c r="T202" s="98" t="n">
        <f aca="false">IF(S202&gt;0,$AB202*S202,0)</f>
        <v>0</v>
      </c>
      <c r="U202" s="98"/>
      <c r="V202" s="199" t="n">
        <f aca="false">'Latos M-7'!G177</f>
        <v>0</v>
      </c>
      <c r="W202" s="98" t="n">
        <f aca="false">IF(V202&gt;0,$AB202*V202,0)</f>
        <v>0</v>
      </c>
      <c r="X202" s="98"/>
      <c r="Y202" s="197" t="n">
        <f aca="false">'Master mission requirement list'!G177</f>
        <v>0</v>
      </c>
      <c r="Z202" s="200" t="n">
        <f aca="false">IF(I202-Y202&gt;0,I202-Y202,0)</f>
        <v>0</v>
      </c>
      <c r="AA202" s="201" t="n">
        <f aca="false">IF(Y202-H202&gt;0,Y202-H202,0)</f>
        <v>0</v>
      </c>
      <c r="AB202" s="166"/>
      <c r="AC202" s="166"/>
      <c r="AD202" s="202" t="n">
        <f aca="false">AB202*Y202</f>
        <v>0</v>
      </c>
      <c r="AE202" s="202"/>
      <c r="AF202" s="74"/>
      <c r="AG202" s="74"/>
      <c r="AH202" s="74"/>
      <c r="AI202" s="74"/>
      <c r="AJ202" s="74"/>
      <c r="AK202" s="74"/>
      <c r="AL202" s="74"/>
      <c r="AM202" s="74"/>
      <c r="AN202" s="74"/>
      <c r="AO202" s="74"/>
    </row>
    <row r="203" customFormat="false" ht="15.95" hidden="false" customHeight="true" outlineLevel="0" collapsed="false">
      <c r="A203" s="184"/>
      <c r="B203" s="195" t="n">
        <f aca="false">'Additional items'!$I25</f>
        <v>0</v>
      </c>
      <c r="C203" s="195"/>
      <c r="D203" s="195"/>
      <c r="E203" s="195"/>
      <c r="F203" s="195"/>
      <c r="G203" s="195"/>
      <c r="H203" s="161" t="n">
        <f aca="false">I203</f>
        <v>0</v>
      </c>
      <c r="I203" s="196"/>
      <c r="J203" s="197" t="n">
        <f aca="false">'Latos I-8'!H178</f>
        <v>0</v>
      </c>
      <c r="K203" s="98" t="n">
        <f aca="false">IF(J203&gt;0,$AB203*J203,0)</f>
        <v>0</v>
      </c>
      <c r="L203" s="98"/>
      <c r="M203" s="198" t="n">
        <f aca="false">'Bractus M-14'!H178</f>
        <v>0</v>
      </c>
      <c r="N203" s="98" t="n">
        <f aca="false">IF(M203&gt;0,$AB203*M203,0)</f>
        <v>0</v>
      </c>
      <c r="O203" s="98"/>
      <c r="P203" s="198" t="n">
        <f aca="false">'Pelatus C-12'!H178</f>
        <v>0</v>
      </c>
      <c r="Q203" s="98" t="n">
        <f aca="false">IF(P203&gt;0,$AB203*P203,0)</f>
        <v>0</v>
      </c>
      <c r="R203" s="98"/>
      <c r="S203" s="198" t="n">
        <f aca="false">'Nyrius F-6'!H178</f>
        <v>0</v>
      </c>
      <c r="T203" s="98" t="n">
        <f aca="false">IF(S203&gt;0,$AB203*S203,0)</f>
        <v>0</v>
      </c>
      <c r="U203" s="98"/>
      <c r="V203" s="199" t="n">
        <f aca="false">'Latos M-7'!G178</f>
        <v>0</v>
      </c>
      <c r="W203" s="98" t="n">
        <f aca="false">IF(V203&gt;0,$AB203*V203,0)</f>
        <v>0</v>
      </c>
      <c r="X203" s="98"/>
      <c r="Y203" s="197" t="n">
        <f aca="false">'Master mission requirement list'!G178</f>
        <v>0</v>
      </c>
      <c r="Z203" s="200" t="n">
        <f aca="false">IF(I203-Y203&gt;0,I203-Y203,0)</f>
        <v>0</v>
      </c>
      <c r="AA203" s="201" t="n">
        <f aca="false">IF(Y203-H203&gt;0,Y203-H203,0)</f>
        <v>0</v>
      </c>
      <c r="AB203" s="166"/>
      <c r="AC203" s="166"/>
      <c r="AD203" s="202" t="n">
        <f aca="false">AB203*Y203</f>
        <v>0</v>
      </c>
      <c r="AE203" s="202"/>
      <c r="AF203" s="74"/>
      <c r="AG203" s="74"/>
      <c r="AH203" s="74"/>
      <c r="AI203" s="74"/>
      <c r="AJ203" s="74"/>
      <c r="AK203" s="74"/>
      <c r="AL203" s="74"/>
      <c r="AM203" s="74"/>
      <c r="AN203" s="74"/>
      <c r="AO203" s="74"/>
    </row>
    <row r="204" customFormat="false" ht="15.95" hidden="false" customHeight="true" outlineLevel="0" collapsed="false">
      <c r="A204" s="184"/>
      <c r="B204" s="203" t="n">
        <f aca="false">'Additional items'!$I26</f>
        <v>0</v>
      </c>
      <c r="C204" s="203"/>
      <c r="D204" s="203"/>
      <c r="E204" s="203"/>
      <c r="F204" s="203"/>
      <c r="G204" s="203"/>
      <c r="H204" s="204" t="n">
        <f aca="false">I204</f>
        <v>0</v>
      </c>
      <c r="I204" s="205"/>
      <c r="J204" s="206" t="n">
        <f aca="false">'Latos I-8'!H179</f>
        <v>0</v>
      </c>
      <c r="K204" s="110" t="n">
        <f aca="false">IF(J204&gt;0,$AB204*J204,0)</f>
        <v>0</v>
      </c>
      <c r="L204" s="110"/>
      <c r="M204" s="207" t="n">
        <f aca="false">'Bractus M-14'!H179</f>
        <v>0</v>
      </c>
      <c r="N204" s="110" t="n">
        <f aca="false">IF(M204&gt;0,$AB204*M204,0)</f>
        <v>0</v>
      </c>
      <c r="O204" s="110"/>
      <c r="P204" s="207" t="n">
        <f aca="false">'Pelatus C-12'!H179</f>
        <v>0</v>
      </c>
      <c r="Q204" s="110" t="n">
        <f aca="false">IF(P204&gt;0,$AB204*P204,0)</f>
        <v>0</v>
      </c>
      <c r="R204" s="110"/>
      <c r="S204" s="207" t="n">
        <f aca="false">'Nyrius F-6'!H179</f>
        <v>0</v>
      </c>
      <c r="T204" s="110" t="n">
        <f aca="false">IF(S204&gt;0,$AB204*S204,0)</f>
        <v>0</v>
      </c>
      <c r="U204" s="110"/>
      <c r="V204" s="208" t="n">
        <f aca="false">'Latos M-7'!G179</f>
        <v>0</v>
      </c>
      <c r="W204" s="110" t="n">
        <f aca="false">IF(V204&gt;0,$AB204*V204,0)</f>
        <v>0</v>
      </c>
      <c r="X204" s="110"/>
      <c r="Y204" s="206" t="n">
        <f aca="false">'Master mission requirement list'!G179</f>
        <v>0</v>
      </c>
      <c r="Z204" s="209" t="n">
        <f aca="false">IF(I204-Y204&gt;0,I204-Y204,0)</f>
        <v>0</v>
      </c>
      <c r="AA204" s="210" t="n">
        <f aca="false">IF(Y204-H204&gt;0,Y204-H204,0)</f>
        <v>0</v>
      </c>
      <c r="AB204" s="211"/>
      <c r="AC204" s="211"/>
      <c r="AD204" s="212" t="n">
        <f aca="false">AB204*Y204</f>
        <v>0</v>
      </c>
      <c r="AE204" s="212"/>
      <c r="AF204" s="74"/>
      <c r="AG204" s="74"/>
      <c r="AH204" s="74"/>
      <c r="AI204" s="74"/>
      <c r="AJ204" s="74"/>
      <c r="AK204" s="74"/>
      <c r="AL204" s="74"/>
      <c r="AM204" s="74"/>
      <c r="AN204" s="74"/>
      <c r="AO204" s="74"/>
    </row>
    <row r="205" customFormat="false" ht="15.95" hidden="false" customHeight="true" outlineLevel="0" collapsed="false">
      <c r="A205" s="73"/>
      <c r="B205" s="73"/>
      <c r="C205" s="73"/>
      <c r="D205" s="73"/>
      <c r="E205" s="73"/>
      <c r="F205" s="73"/>
      <c r="G205" s="73"/>
      <c r="H205" s="73"/>
      <c r="I205" s="73"/>
      <c r="J205" s="73"/>
      <c r="K205" s="177" t="n">
        <f aca="false">SUM(K118:L204)</f>
        <v>0</v>
      </c>
      <c r="L205" s="177"/>
      <c r="M205" s="73"/>
      <c r="N205" s="177" t="n">
        <f aca="false">SUM(N118:O204)</f>
        <v>0</v>
      </c>
      <c r="O205" s="177"/>
      <c r="P205" s="73"/>
      <c r="Q205" s="177" t="n">
        <f aca="false">SUM(Q118:R204)</f>
        <v>0</v>
      </c>
      <c r="R205" s="177"/>
      <c r="S205" s="73"/>
      <c r="T205" s="177" t="n">
        <f aca="false">SUM(T118:U204)</f>
        <v>0</v>
      </c>
      <c r="U205" s="177"/>
      <c r="V205" s="73"/>
      <c r="W205" s="177" t="n">
        <f aca="false">SUM(W118:X204)</f>
        <v>0</v>
      </c>
      <c r="X205" s="177"/>
      <c r="Y205" s="73"/>
      <c r="Z205" s="73"/>
      <c r="AA205" s="73"/>
      <c r="AB205" s="73"/>
      <c r="AC205" s="73"/>
      <c r="AD205" s="213" t="n">
        <f aca="false">SUM(AD118:AE204)</f>
        <v>0</v>
      </c>
      <c r="AE205" s="213"/>
      <c r="AF205" s="72"/>
      <c r="AG205" s="72"/>
      <c r="AH205" s="72"/>
      <c r="AI205" s="72"/>
      <c r="AJ205" s="72"/>
      <c r="AK205" s="72"/>
      <c r="AL205" s="72"/>
      <c r="AM205" s="72"/>
      <c r="AN205" s="72"/>
      <c r="AO205" s="72"/>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row>
    <row r="206" customFormat="false" ht="15.95" hidden="false" customHeight="true" outlineLevel="0" collapsed="false">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4"/>
      <c r="AG206" s="74"/>
      <c r="AH206" s="74"/>
      <c r="AI206" s="74"/>
      <c r="AJ206" s="74"/>
      <c r="AK206" s="74"/>
      <c r="AL206" s="74"/>
      <c r="AM206" s="74"/>
      <c r="AN206" s="74"/>
      <c r="AO206" s="74"/>
    </row>
    <row r="207" customFormat="false" ht="15.95" hidden="false" customHeight="true" outlineLevel="0" collapsed="false">
      <c r="A207" s="72"/>
      <c r="B207" s="72"/>
      <c r="C207" s="72"/>
      <c r="D207" s="72"/>
      <c r="E207" s="72"/>
      <c r="F207" s="72"/>
      <c r="G207" s="72"/>
      <c r="H207" s="136" t="s">
        <v>183</v>
      </c>
      <c r="I207" s="214" t="s">
        <v>116</v>
      </c>
      <c r="J207" s="215" t="s">
        <v>47</v>
      </c>
      <c r="K207" s="77" t="s">
        <v>48</v>
      </c>
      <c r="L207" s="77"/>
      <c r="M207" s="216" t="s">
        <v>49</v>
      </c>
      <c r="N207" s="77" t="s">
        <v>48</v>
      </c>
      <c r="O207" s="77"/>
      <c r="P207" s="216" t="s">
        <v>50</v>
      </c>
      <c r="Q207" s="77" t="s">
        <v>48</v>
      </c>
      <c r="R207" s="77"/>
      <c r="S207" s="216" t="s">
        <v>51</v>
      </c>
      <c r="T207" s="77" t="s">
        <v>48</v>
      </c>
      <c r="U207" s="77"/>
      <c r="V207" s="217" t="s">
        <v>52</v>
      </c>
      <c r="W207" s="77" t="s">
        <v>48</v>
      </c>
      <c r="X207" s="77"/>
      <c r="Y207" s="218" t="s">
        <v>53</v>
      </c>
      <c r="Z207" s="214" t="s">
        <v>54</v>
      </c>
      <c r="AA207" s="214" t="s">
        <v>184</v>
      </c>
      <c r="AB207" s="214" t="s">
        <v>185</v>
      </c>
      <c r="AC207" s="214"/>
      <c r="AD207" s="214" t="s">
        <v>57</v>
      </c>
      <c r="AE207" s="214"/>
      <c r="AF207" s="74"/>
      <c r="AG207" s="74"/>
      <c r="AH207" s="74"/>
      <c r="AI207" s="74"/>
      <c r="AJ207" s="74"/>
      <c r="AK207" s="74"/>
      <c r="AL207" s="74"/>
      <c r="AM207" s="74"/>
      <c r="AN207" s="74"/>
      <c r="AO207" s="74"/>
    </row>
    <row r="208" customFormat="false" ht="15.95" hidden="false" customHeight="true" outlineLevel="0" collapsed="false">
      <c r="A208" s="72"/>
      <c r="B208" s="72"/>
      <c r="C208" s="72"/>
      <c r="D208" s="72"/>
      <c r="E208" s="72"/>
      <c r="F208" s="72"/>
      <c r="G208" s="72"/>
      <c r="H208" s="136"/>
      <c r="I208" s="214"/>
      <c r="J208" s="215"/>
      <c r="K208" s="77"/>
      <c r="L208" s="77"/>
      <c r="M208" s="216"/>
      <c r="N208" s="77"/>
      <c r="O208" s="77"/>
      <c r="P208" s="216"/>
      <c r="Q208" s="77"/>
      <c r="R208" s="77"/>
      <c r="S208" s="216"/>
      <c r="T208" s="77"/>
      <c r="U208" s="77"/>
      <c r="V208" s="217"/>
      <c r="W208" s="77"/>
      <c r="X208" s="77"/>
      <c r="Y208" s="218"/>
      <c r="Z208" s="214"/>
      <c r="AA208" s="214"/>
      <c r="AB208" s="214"/>
      <c r="AC208" s="214"/>
      <c r="AD208" s="214"/>
      <c r="AE208" s="214"/>
      <c r="AF208" s="74"/>
      <c r="AG208" s="74"/>
      <c r="AH208" s="74"/>
      <c r="AI208" s="74"/>
      <c r="AJ208" s="74"/>
      <c r="AK208" s="74"/>
      <c r="AL208" s="74"/>
      <c r="AM208" s="74"/>
      <c r="AN208" s="74"/>
      <c r="AO208" s="74"/>
    </row>
    <row r="209" customFormat="false" ht="15.95" hidden="false" customHeight="true" outlineLevel="0" collapsed="false">
      <c r="A209" s="72"/>
      <c r="B209" s="72"/>
      <c r="C209" s="72"/>
      <c r="D209" s="72"/>
      <c r="E209" s="72"/>
      <c r="F209" s="72"/>
      <c r="G209" s="72"/>
      <c r="H209" s="136"/>
      <c r="I209" s="214"/>
      <c r="J209" s="215"/>
      <c r="K209" s="77"/>
      <c r="L209" s="77"/>
      <c r="M209" s="216"/>
      <c r="N209" s="77"/>
      <c r="O209" s="77"/>
      <c r="P209" s="216"/>
      <c r="Q209" s="77"/>
      <c r="R209" s="77"/>
      <c r="S209" s="216"/>
      <c r="T209" s="77"/>
      <c r="U209" s="77"/>
      <c r="V209" s="217"/>
      <c r="W209" s="77"/>
      <c r="X209" s="77"/>
      <c r="Y209" s="218"/>
      <c r="Z209" s="214"/>
      <c r="AA209" s="214"/>
      <c r="AB209" s="214"/>
      <c r="AC209" s="214"/>
      <c r="AD209" s="214"/>
      <c r="AE209" s="214"/>
      <c r="AF209" s="74"/>
      <c r="AG209" s="74"/>
      <c r="AH209" s="74"/>
      <c r="AI209" s="74"/>
      <c r="AJ209" s="74"/>
      <c r="AK209" s="74"/>
      <c r="AL209" s="74"/>
      <c r="AM209" s="74"/>
      <c r="AN209" s="74"/>
      <c r="AO209" s="74"/>
    </row>
    <row r="210" customFormat="false" ht="15.95" hidden="false" customHeight="true" outlineLevel="0" collapsed="false">
      <c r="A210" s="219" t="s">
        <v>186</v>
      </c>
      <c r="B210" s="220" t="s">
        <v>187</v>
      </c>
      <c r="C210" s="220"/>
      <c r="D210" s="220"/>
      <c r="E210" s="220"/>
      <c r="F210" s="220"/>
      <c r="G210" s="220"/>
      <c r="H210" s="221" t="n">
        <f aca="false">I210</f>
        <v>0</v>
      </c>
      <c r="I210" s="222"/>
      <c r="J210" s="223" t="n">
        <f aca="false">'Latos I-8'!H180</f>
        <v>0</v>
      </c>
      <c r="K210" s="86" t="n">
        <f aca="false">IF(J210&gt;0,$AB210*J210,0)</f>
        <v>0</v>
      </c>
      <c r="L210" s="86"/>
      <c r="M210" s="224" t="n">
        <f aca="false">'Bractus M-14'!H180</f>
        <v>0</v>
      </c>
      <c r="N210" s="86" t="n">
        <f aca="false">IF(M210&gt;0,$AB210*M210,0)</f>
        <v>0</v>
      </c>
      <c r="O210" s="86"/>
      <c r="P210" s="224" t="n">
        <f aca="false">'Pelatus C-12'!H180</f>
        <v>0</v>
      </c>
      <c r="Q210" s="86" t="n">
        <f aca="false">IF(P210&gt;0,$AB210*P210,0)</f>
        <v>0</v>
      </c>
      <c r="R210" s="86"/>
      <c r="S210" s="224" t="n">
        <f aca="false">'Nyrius F-6'!H180</f>
        <v>0</v>
      </c>
      <c r="T210" s="86" t="n">
        <f aca="false">IF(S210&gt;0,$AB210*S210,0)</f>
        <v>0</v>
      </c>
      <c r="U210" s="86"/>
      <c r="V210" s="225" t="n">
        <f aca="false">'Latos M-7'!G180</f>
        <v>0</v>
      </c>
      <c r="W210" s="86" t="n">
        <f aca="false">IF(V210&gt;0,$AB210*V210,0)</f>
        <v>0</v>
      </c>
      <c r="X210" s="86"/>
      <c r="Y210" s="223" t="n">
        <f aca="false">'Master mission requirement list'!G180</f>
        <v>0</v>
      </c>
      <c r="Z210" s="226" t="n">
        <f aca="false">IF(I210-Y210&gt;0,I210-Y210,0)</f>
        <v>0</v>
      </c>
      <c r="AA210" s="227" t="n">
        <f aca="false">IF(Y210-H210&gt;0,Y210-H210,0)</f>
        <v>0</v>
      </c>
      <c r="AB210" s="193"/>
      <c r="AC210" s="193"/>
      <c r="AD210" s="228" t="n">
        <f aca="false">AB210*Y210</f>
        <v>0</v>
      </c>
      <c r="AE210" s="228"/>
      <c r="AF210" s="74"/>
      <c r="AG210" s="74"/>
      <c r="AH210" s="74"/>
      <c r="AI210" s="74"/>
      <c r="AJ210" s="74"/>
      <c r="AK210" s="74"/>
      <c r="AL210" s="74"/>
      <c r="AM210" s="74"/>
      <c r="AN210" s="74"/>
      <c r="AO210" s="74"/>
    </row>
    <row r="211" customFormat="false" ht="15.95" hidden="false" customHeight="true" outlineLevel="0" collapsed="false">
      <c r="A211" s="219"/>
      <c r="B211" s="229" t="s">
        <v>188</v>
      </c>
      <c r="C211" s="229"/>
      <c r="D211" s="229"/>
      <c r="E211" s="229"/>
      <c r="F211" s="229"/>
      <c r="G211" s="229"/>
      <c r="H211" s="161" t="n">
        <f aca="false">I211</f>
        <v>0</v>
      </c>
      <c r="I211" s="230"/>
      <c r="J211" s="231" t="n">
        <f aca="false">'Latos I-8'!H181</f>
        <v>0</v>
      </c>
      <c r="K211" s="98" t="n">
        <f aca="false">IF(J211&gt;0,$AB211*J211,0)</f>
        <v>0</v>
      </c>
      <c r="L211" s="98"/>
      <c r="M211" s="232" t="n">
        <f aca="false">'Bractus M-14'!H181</f>
        <v>0</v>
      </c>
      <c r="N211" s="98" t="n">
        <f aca="false">IF(M211&gt;0,$AB211*M211,0)</f>
        <v>0</v>
      </c>
      <c r="O211" s="98"/>
      <c r="P211" s="232" t="n">
        <f aca="false">'Pelatus C-12'!H181</f>
        <v>0</v>
      </c>
      <c r="Q211" s="98" t="n">
        <f aca="false">IF(P211&gt;0,$AB211*P211,0)</f>
        <v>0</v>
      </c>
      <c r="R211" s="98"/>
      <c r="S211" s="232" t="n">
        <f aca="false">'Nyrius F-6'!H181</f>
        <v>0</v>
      </c>
      <c r="T211" s="98" t="n">
        <f aca="false">IF(S211&gt;0,$AB211*S211,0)</f>
        <v>0</v>
      </c>
      <c r="U211" s="98"/>
      <c r="V211" s="233" t="n">
        <f aca="false">'Latos M-7'!G181</f>
        <v>0</v>
      </c>
      <c r="W211" s="98" t="n">
        <f aca="false">IF(V211&gt;0,$AB211*V211,0)</f>
        <v>0</v>
      </c>
      <c r="X211" s="98"/>
      <c r="Y211" s="231" t="n">
        <f aca="false">'Master mission requirement list'!G181</f>
        <v>0</v>
      </c>
      <c r="Z211" s="234" t="n">
        <f aca="false">IF(I211-Y211&gt;0,I211-Y211,0)</f>
        <v>0</v>
      </c>
      <c r="AA211" s="235" t="n">
        <f aca="false">IF(Y211-H211&gt;0,Y211-H211,0)</f>
        <v>0</v>
      </c>
      <c r="AB211" s="166"/>
      <c r="AC211" s="166"/>
      <c r="AD211" s="236" t="n">
        <f aca="false">AB211*Y211</f>
        <v>0</v>
      </c>
      <c r="AE211" s="236"/>
      <c r="AF211" s="74"/>
      <c r="AG211" s="74"/>
      <c r="AH211" s="74"/>
      <c r="AI211" s="74"/>
      <c r="AJ211" s="74"/>
      <c r="AK211" s="74"/>
      <c r="AL211" s="74"/>
      <c r="AM211" s="74"/>
      <c r="AN211" s="74"/>
      <c r="AO211" s="74"/>
    </row>
    <row r="212" customFormat="false" ht="15.95" hidden="false" customHeight="true" outlineLevel="0" collapsed="false">
      <c r="A212" s="219"/>
      <c r="B212" s="229" t="s">
        <v>189</v>
      </c>
      <c r="C212" s="229"/>
      <c r="D212" s="229"/>
      <c r="E212" s="229"/>
      <c r="F212" s="229"/>
      <c r="G212" s="229"/>
      <c r="H212" s="161" t="n">
        <f aca="false">I212</f>
        <v>0</v>
      </c>
      <c r="I212" s="230"/>
      <c r="J212" s="231" t="n">
        <f aca="false">'Latos I-8'!H182</f>
        <v>0</v>
      </c>
      <c r="K212" s="98" t="n">
        <f aca="false">IF(J212&gt;0,$AB212*J212,0)</f>
        <v>0</v>
      </c>
      <c r="L212" s="98"/>
      <c r="M212" s="232" t="n">
        <f aca="false">'Bractus M-14'!H182</f>
        <v>0</v>
      </c>
      <c r="N212" s="98" t="n">
        <f aca="false">IF(M212&gt;0,$AB212*M212,0)</f>
        <v>0</v>
      </c>
      <c r="O212" s="98"/>
      <c r="P212" s="232" t="n">
        <f aca="false">'Pelatus C-12'!H182</f>
        <v>0</v>
      </c>
      <c r="Q212" s="98" t="n">
        <f aca="false">IF(P212&gt;0,$AB212*P212,0)</f>
        <v>0</v>
      </c>
      <c r="R212" s="98"/>
      <c r="S212" s="232" t="n">
        <f aca="false">'Nyrius F-6'!H182</f>
        <v>0</v>
      </c>
      <c r="T212" s="98" t="n">
        <f aca="false">IF(S212&gt;0,$AB212*S212,0)</f>
        <v>0</v>
      </c>
      <c r="U212" s="98"/>
      <c r="V212" s="233" t="n">
        <f aca="false">'Latos M-7'!G182</f>
        <v>0</v>
      </c>
      <c r="W212" s="98" t="n">
        <f aca="false">IF(V212&gt;0,$AB212*V212,0)</f>
        <v>0</v>
      </c>
      <c r="X212" s="98"/>
      <c r="Y212" s="231" t="n">
        <f aca="false">'Master mission requirement list'!G182</f>
        <v>0</v>
      </c>
      <c r="Z212" s="234" t="n">
        <f aca="false">IF(I212-Y212&gt;0,I212-Y212,0)</f>
        <v>0</v>
      </c>
      <c r="AA212" s="235" t="n">
        <f aca="false">IF(Y212-H212&gt;0,Y212-H212,0)</f>
        <v>0</v>
      </c>
      <c r="AB212" s="166"/>
      <c r="AC212" s="166"/>
      <c r="AD212" s="236" t="n">
        <f aca="false">AB212*Y212</f>
        <v>0</v>
      </c>
      <c r="AE212" s="236"/>
      <c r="AF212" s="74"/>
      <c r="AG212" s="74"/>
      <c r="AH212" s="74"/>
      <c r="AI212" s="74"/>
      <c r="AJ212" s="74"/>
      <c r="AK212" s="74"/>
      <c r="AL212" s="74"/>
      <c r="AM212" s="74"/>
      <c r="AN212" s="74"/>
      <c r="AO212" s="74"/>
    </row>
    <row r="213" customFormat="false" ht="15.95" hidden="false" customHeight="true" outlineLevel="0" collapsed="false">
      <c r="A213" s="219"/>
      <c r="B213" s="229" t="s">
        <v>190</v>
      </c>
      <c r="C213" s="229"/>
      <c r="D213" s="229"/>
      <c r="E213" s="229"/>
      <c r="F213" s="229"/>
      <c r="G213" s="229"/>
      <c r="H213" s="161" t="n">
        <f aca="false">I213</f>
        <v>0</v>
      </c>
      <c r="I213" s="230"/>
      <c r="J213" s="231" t="n">
        <f aca="false">'Latos I-8'!H183</f>
        <v>0</v>
      </c>
      <c r="K213" s="98" t="n">
        <f aca="false">IF(J213&gt;0,$AB213*J213,0)</f>
        <v>0</v>
      </c>
      <c r="L213" s="98"/>
      <c r="M213" s="232" t="n">
        <f aca="false">'Bractus M-14'!H183</f>
        <v>0</v>
      </c>
      <c r="N213" s="98" t="n">
        <f aca="false">IF(M213&gt;0,$AB213*M213,0)</f>
        <v>0</v>
      </c>
      <c r="O213" s="98"/>
      <c r="P213" s="232" t="n">
        <f aca="false">'Pelatus C-12'!H183</f>
        <v>0</v>
      </c>
      <c r="Q213" s="98" t="n">
        <f aca="false">IF(P213&gt;0,$AB213*P213,0)</f>
        <v>0</v>
      </c>
      <c r="R213" s="98"/>
      <c r="S213" s="232" t="n">
        <f aca="false">'Nyrius F-6'!H183</f>
        <v>0</v>
      </c>
      <c r="T213" s="98" t="n">
        <f aca="false">IF(S213&gt;0,$AB213*S213,0)</f>
        <v>0</v>
      </c>
      <c r="U213" s="98"/>
      <c r="V213" s="233" t="n">
        <f aca="false">'Latos M-7'!G183</f>
        <v>0</v>
      </c>
      <c r="W213" s="98" t="n">
        <f aca="false">IF(V213&gt;0,$AB213*V213,0)</f>
        <v>0</v>
      </c>
      <c r="X213" s="98"/>
      <c r="Y213" s="231" t="n">
        <f aca="false">'Master mission requirement list'!G183</f>
        <v>0</v>
      </c>
      <c r="Z213" s="234" t="n">
        <f aca="false">IF(I213-Y213&gt;0,I213-Y213,0)</f>
        <v>0</v>
      </c>
      <c r="AA213" s="235" t="n">
        <f aca="false">IF(Y213-H213&gt;0,Y213-H213,0)</f>
        <v>0</v>
      </c>
      <c r="AB213" s="166"/>
      <c r="AC213" s="166"/>
      <c r="AD213" s="236" t="n">
        <f aca="false">AB213*Y213</f>
        <v>0</v>
      </c>
      <c r="AE213" s="236"/>
      <c r="AF213" s="74"/>
      <c r="AG213" s="74"/>
      <c r="AH213" s="74"/>
      <c r="AI213" s="74"/>
      <c r="AJ213" s="74"/>
      <c r="AK213" s="74"/>
      <c r="AL213" s="74"/>
      <c r="AM213" s="74"/>
      <c r="AN213" s="74"/>
      <c r="AO213" s="74"/>
    </row>
    <row r="214" customFormat="false" ht="15.95" hidden="false" customHeight="true" outlineLevel="0" collapsed="false">
      <c r="A214" s="219"/>
      <c r="B214" s="229" t="s">
        <v>191</v>
      </c>
      <c r="C214" s="229"/>
      <c r="D214" s="229"/>
      <c r="E214" s="229"/>
      <c r="F214" s="229"/>
      <c r="G214" s="229"/>
      <c r="H214" s="161" t="n">
        <f aca="false">I214</f>
        <v>0</v>
      </c>
      <c r="I214" s="230"/>
      <c r="J214" s="231" t="n">
        <f aca="false">'Latos I-8'!H184</f>
        <v>0</v>
      </c>
      <c r="K214" s="98" t="n">
        <f aca="false">IF(J214&gt;0,$AB214*J214,0)</f>
        <v>0</v>
      </c>
      <c r="L214" s="98"/>
      <c r="M214" s="232" t="n">
        <f aca="false">'Bractus M-14'!H184</f>
        <v>0</v>
      </c>
      <c r="N214" s="98" t="n">
        <f aca="false">IF(M214&gt;0,$AB214*M214,0)</f>
        <v>0</v>
      </c>
      <c r="O214" s="98"/>
      <c r="P214" s="232" t="n">
        <f aca="false">'Pelatus C-12'!H184</f>
        <v>0</v>
      </c>
      <c r="Q214" s="98" t="n">
        <f aca="false">IF(P214&gt;0,$AB214*P214,0)</f>
        <v>0</v>
      </c>
      <c r="R214" s="98"/>
      <c r="S214" s="232" t="n">
        <f aca="false">'Nyrius F-6'!H184</f>
        <v>0</v>
      </c>
      <c r="T214" s="98" t="n">
        <f aca="false">IF(S214&gt;0,$AB214*S214,0)</f>
        <v>0</v>
      </c>
      <c r="U214" s="98"/>
      <c r="V214" s="233" t="n">
        <f aca="false">'Latos M-7'!G184</f>
        <v>0</v>
      </c>
      <c r="W214" s="98" t="n">
        <f aca="false">IF(V214&gt;0,$AB214*V214,0)</f>
        <v>0</v>
      </c>
      <c r="X214" s="98"/>
      <c r="Y214" s="231" t="n">
        <f aca="false">'Master mission requirement list'!G184</f>
        <v>0</v>
      </c>
      <c r="Z214" s="234" t="n">
        <f aca="false">IF(I214-Y214&gt;0,I214-Y214,0)</f>
        <v>0</v>
      </c>
      <c r="AA214" s="235" t="n">
        <f aca="false">IF(Y214-H214&gt;0,Y214-H214,0)</f>
        <v>0</v>
      </c>
      <c r="AB214" s="166"/>
      <c r="AC214" s="166"/>
      <c r="AD214" s="236" t="n">
        <f aca="false">AB214*Y214</f>
        <v>0</v>
      </c>
      <c r="AE214" s="236"/>
      <c r="AF214" s="74"/>
      <c r="AG214" s="74"/>
      <c r="AH214" s="74"/>
      <c r="AI214" s="74"/>
      <c r="AJ214" s="74"/>
      <c r="AK214" s="74"/>
      <c r="AL214" s="74"/>
      <c r="AM214" s="74"/>
      <c r="AN214" s="74"/>
      <c r="AO214" s="74"/>
    </row>
    <row r="215" customFormat="false" ht="15.95" hidden="false" customHeight="true" outlineLevel="0" collapsed="false">
      <c r="A215" s="219"/>
      <c r="B215" s="229" t="s">
        <v>192</v>
      </c>
      <c r="C215" s="229"/>
      <c r="D215" s="229"/>
      <c r="E215" s="229"/>
      <c r="F215" s="229"/>
      <c r="G215" s="229"/>
      <c r="H215" s="161" t="n">
        <f aca="false">I215</f>
        <v>0</v>
      </c>
      <c r="I215" s="230"/>
      <c r="J215" s="231" t="n">
        <f aca="false">'Latos I-8'!H185</f>
        <v>0</v>
      </c>
      <c r="K215" s="98" t="n">
        <f aca="false">IF(J215&gt;0,$AB215*J215,0)</f>
        <v>0</v>
      </c>
      <c r="L215" s="98"/>
      <c r="M215" s="232" t="n">
        <f aca="false">'Bractus M-14'!H185</f>
        <v>0</v>
      </c>
      <c r="N215" s="98" t="n">
        <f aca="false">IF(M215&gt;0,$AB215*M215,0)</f>
        <v>0</v>
      </c>
      <c r="O215" s="98"/>
      <c r="P215" s="232" t="n">
        <f aca="false">'Pelatus C-12'!H185</f>
        <v>0</v>
      </c>
      <c r="Q215" s="98" t="n">
        <f aca="false">IF(P215&gt;0,$AB215*P215,0)</f>
        <v>0</v>
      </c>
      <c r="R215" s="98"/>
      <c r="S215" s="232" t="n">
        <f aca="false">'Nyrius F-6'!H185</f>
        <v>0</v>
      </c>
      <c r="T215" s="98" t="n">
        <f aca="false">IF(S215&gt;0,$AB215*S215,0)</f>
        <v>0</v>
      </c>
      <c r="U215" s="98"/>
      <c r="V215" s="233" t="n">
        <f aca="false">'Latos M-7'!G185</f>
        <v>0</v>
      </c>
      <c r="W215" s="98" t="n">
        <f aca="false">IF(V215&gt;0,$AB215*V215,0)</f>
        <v>0</v>
      </c>
      <c r="X215" s="98"/>
      <c r="Y215" s="231" t="n">
        <f aca="false">'Master mission requirement list'!G185</f>
        <v>0</v>
      </c>
      <c r="Z215" s="234" t="n">
        <f aca="false">IF(I215-Y215&gt;0,I215-Y215,0)</f>
        <v>0</v>
      </c>
      <c r="AA215" s="235" t="n">
        <f aca="false">IF(Y215-H215&gt;0,Y215-H215,0)</f>
        <v>0</v>
      </c>
      <c r="AB215" s="166"/>
      <c r="AC215" s="166"/>
      <c r="AD215" s="236" t="n">
        <f aca="false">AB215*Y215</f>
        <v>0</v>
      </c>
      <c r="AE215" s="236"/>
      <c r="AF215" s="74"/>
      <c r="AG215" s="74"/>
      <c r="AH215" s="74"/>
      <c r="AI215" s="74"/>
      <c r="AJ215" s="74"/>
      <c r="AK215" s="74"/>
      <c r="AL215" s="74"/>
      <c r="AM215" s="74"/>
      <c r="AN215" s="74"/>
      <c r="AO215" s="74"/>
    </row>
    <row r="216" customFormat="false" ht="15.95" hidden="false" customHeight="true" outlineLevel="0" collapsed="false">
      <c r="A216" s="219"/>
      <c r="B216" s="229" t="s">
        <v>193</v>
      </c>
      <c r="C216" s="229"/>
      <c r="D216" s="229"/>
      <c r="E216" s="229"/>
      <c r="F216" s="229"/>
      <c r="G216" s="229"/>
      <c r="H216" s="161" t="n">
        <f aca="false">I216</f>
        <v>0</v>
      </c>
      <c r="I216" s="230"/>
      <c r="J216" s="231" t="n">
        <f aca="false">'Latos I-8'!H186</f>
        <v>0</v>
      </c>
      <c r="K216" s="98" t="n">
        <f aca="false">IF(J216&gt;0,$AB216*J216,0)</f>
        <v>0</v>
      </c>
      <c r="L216" s="98"/>
      <c r="M216" s="232" t="n">
        <f aca="false">'Bractus M-14'!H186</f>
        <v>0</v>
      </c>
      <c r="N216" s="98" t="n">
        <f aca="false">IF(M216&gt;0,$AB216*M216,0)</f>
        <v>0</v>
      </c>
      <c r="O216" s="98"/>
      <c r="P216" s="232" t="n">
        <f aca="false">'Pelatus C-12'!H186</f>
        <v>0</v>
      </c>
      <c r="Q216" s="98" t="n">
        <f aca="false">IF(P216&gt;0,$AB216*P216,0)</f>
        <v>0</v>
      </c>
      <c r="R216" s="98"/>
      <c r="S216" s="232" t="n">
        <f aca="false">'Nyrius F-6'!H186</f>
        <v>0</v>
      </c>
      <c r="T216" s="98" t="n">
        <f aca="false">IF(S216&gt;0,$AB216*S216,0)</f>
        <v>0</v>
      </c>
      <c r="U216" s="98"/>
      <c r="V216" s="233" t="n">
        <f aca="false">'Latos M-7'!G186</f>
        <v>0</v>
      </c>
      <c r="W216" s="98" t="n">
        <f aca="false">IF(V216&gt;0,$AB216*V216,0)</f>
        <v>0</v>
      </c>
      <c r="X216" s="98"/>
      <c r="Y216" s="231" t="n">
        <f aca="false">'Master mission requirement list'!G186</f>
        <v>0</v>
      </c>
      <c r="Z216" s="234" t="n">
        <f aca="false">IF(I216-Y216&gt;0,I216-Y216,0)</f>
        <v>0</v>
      </c>
      <c r="AA216" s="235" t="n">
        <f aca="false">IF(Y216-H216&gt;0,Y216-H216,0)</f>
        <v>0</v>
      </c>
      <c r="AB216" s="166"/>
      <c r="AC216" s="166"/>
      <c r="AD216" s="236" t="n">
        <f aca="false">AB216*Y216</f>
        <v>0</v>
      </c>
      <c r="AE216" s="236"/>
      <c r="AF216" s="74"/>
      <c r="AG216" s="74"/>
      <c r="AH216" s="74"/>
      <c r="AI216" s="74"/>
      <c r="AJ216" s="74"/>
      <c r="AK216" s="74"/>
      <c r="AL216" s="74"/>
      <c r="AM216" s="74"/>
      <c r="AN216" s="74"/>
      <c r="AO216" s="74"/>
    </row>
    <row r="217" customFormat="false" ht="15.95" hidden="false" customHeight="true" outlineLevel="0" collapsed="false">
      <c r="A217" s="219"/>
      <c r="B217" s="229" t="s">
        <v>194</v>
      </c>
      <c r="C217" s="229"/>
      <c r="D217" s="229"/>
      <c r="E217" s="229"/>
      <c r="F217" s="229"/>
      <c r="G217" s="229"/>
      <c r="H217" s="161" t="n">
        <f aca="false">I217</f>
        <v>0</v>
      </c>
      <c r="I217" s="230"/>
      <c r="J217" s="231" t="n">
        <f aca="false">'Latos I-8'!H187</f>
        <v>0</v>
      </c>
      <c r="K217" s="98" t="n">
        <f aca="false">IF(J217&gt;0,$AB217*J217,0)</f>
        <v>0</v>
      </c>
      <c r="L217" s="98"/>
      <c r="M217" s="232" t="n">
        <f aca="false">'Bractus M-14'!H187</f>
        <v>0</v>
      </c>
      <c r="N217" s="98" t="n">
        <f aca="false">IF(M217&gt;0,$AB217*M217,0)</f>
        <v>0</v>
      </c>
      <c r="O217" s="98"/>
      <c r="P217" s="232" t="n">
        <f aca="false">'Pelatus C-12'!H187</f>
        <v>0</v>
      </c>
      <c r="Q217" s="98" t="n">
        <f aca="false">IF(P217&gt;0,$AB217*P217,0)</f>
        <v>0</v>
      </c>
      <c r="R217" s="98"/>
      <c r="S217" s="232" t="n">
        <f aca="false">'Nyrius F-6'!H187</f>
        <v>0</v>
      </c>
      <c r="T217" s="98" t="n">
        <f aca="false">IF(S217&gt;0,$AB217*S217,0)</f>
        <v>0</v>
      </c>
      <c r="U217" s="98"/>
      <c r="V217" s="233" t="n">
        <f aca="false">'Latos M-7'!G187</f>
        <v>0</v>
      </c>
      <c r="W217" s="98" t="n">
        <f aca="false">IF(V217&gt;0,$AB217*V217,0)</f>
        <v>0</v>
      </c>
      <c r="X217" s="98"/>
      <c r="Y217" s="231" t="n">
        <f aca="false">'Master mission requirement list'!G187</f>
        <v>0</v>
      </c>
      <c r="Z217" s="234" t="n">
        <f aca="false">IF(I217-Y217&gt;0,I217-Y217,0)</f>
        <v>0</v>
      </c>
      <c r="AA217" s="235" t="n">
        <f aca="false">IF(Y217-H217&gt;0,Y217-H217,0)</f>
        <v>0</v>
      </c>
      <c r="AB217" s="166"/>
      <c r="AC217" s="166"/>
      <c r="AD217" s="236" t="n">
        <f aca="false">AB217*Y217</f>
        <v>0</v>
      </c>
      <c r="AE217" s="236"/>
      <c r="AF217" s="74"/>
      <c r="AG217" s="74"/>
      <c r="AH217" s="74"/>
      <c r="AI217" s="74"/>
      <c r="AJ217" s="74"/>
      <c r="AK217" s="74"/>
      <c r="AL217" s="74"/>
      <c r="AM217" s="74"/>
      <c r="AN217" s="74"/>
      <c r="AO217" s="74"/>
    </row>
    <row r="218" customFormat="false" ht="15.95" hidden="false" customHeight="true" outlineLevel="0" collapsed="false">
      <c r="A218" s="219"/>
      <c r="B218" s="229" t="s">
        <v>195</v>
      </c>
      <c r="C218" s="229"/>
      <c r="D218" s="229"/>
      <c r="E218" s="229"/>
      <c r="F218" s="229"/>
      <c r="G218" s="229"/>
      <c r="H218" s="161" t="n">
        <f aca="false">I218</f>
        <v>0</v>
      </c>
      <c r="I218" s="230"/>
      <c r="J218" s="231" t="n">
        <f aca="false">'Latos I-8'!H188</f>
        <v>0</v>
      </c>
      <c r="K218" s="98" t="n">
        <f aca="false">IF(J218&gt;0,$AB218*J218,0)</f>
        <v>0</v>
      </c>
      <c r="L218" s="98"/>
      <c r="M218" s="232" t="n">
        <f aca="false">'Bractus M-14'!H188</f>
        <v>0</v>
      </c>
      <c r="N218" s="98" t="n">
        <f aca="false">IF(M218&gt;0,$AB218*M218,0)</f>
        <v>0</v>
      </c>
      <c r="O218" s="98"/>
      <c r="P218" s="232" t="n">
        <f aca="false">'Pelatus C-12'!H188</f>
        <v>0</v>
      </c>
      <c r="Q218" s="98" t="n">
        <f aca="false">IF(P218&gt;0,$AB218*P218,0)</f>
        <v>0</v>
      </c>
      <c r="R218" s="98"/>
      <c r="S218" s="232" t="n">
        <f aca="false">'Nyrius F-6'!H188</f>
        <v>0</v>
      </c>
      <c r="T218" s="98" t="n">
        <f aca="false">IF(S218&gt;0,$AB218*S218,0)</f>
        <v>0</v>
      </c>
      <c r="U218" s="98"/>
      <c r="V218" s="233" t="n">
        <f aca="false">'Latos M-7'!G188</f>
        <v>0</v>
      </c>
      <c r="W218" s="98" t="n">
        <f aca="false">IF(V218&gt;0,$AB218*V218,0)</f>
        <v>0</v>
      </c>
      <c r="X218" s="98"/>
      <c r="Y218" s="231" t="n">
        <f aca="false">'Master mission requirement list'!G188</f>
        <v>0</v>
      </c>
      <c r="Z218" s="234" t="n">
        <f aca="false">IF(I218-Y218&gt;0,I218-Y218,0)</f>
        <v>0</v>
      </c>
      <c r="AA218" s="235" t="n">
        <f aca="false">IF(Y218-H218&gt;0,Y218-H218,0)</f>
        <v>0</v>
      </c>
      <c r="AB218" s="166"/>
      <c r="AC218" s="166"/>
      <c r="AD218" s="236" t="n">
        <f aca="false">AB218*Y218</f>
        <v>0</v>
      </c>
      <c r="AE218" s="236"/>
      <c r="AF218" s="74"/>
      <c r="AG218" s="74"/>
      <c r="AH218" s="74"/>
      <c r="AI218" s="74"/>
      <c r="AJ218" s="74"/>
      <c r="AK218" s="74"/>
      <c r="AL218" s="74"/>
      <c r="AM218" s="74"/>
      <c r="AN218" s="74"/>
      <c r="AO218" s="74"/>
    </row>
    <row r="219" customFormat="false" ht="15.95" hidden="false" customHeight="true" outlineLevel="0" collapsed="false">
      <c r="A219" s="219"/>
      <c r="B219" s="229" t="s">
        <v>196</v>
      </c>
      <c r="C219" s="229"/>
      <c r="D219" s="229"/>
      <c r="E219" s="229"/>
      <c r="F219" s="229"/>
      <c r="G219" s="229"/>
      <c r="H219" s="161" t="n">
        <f aca="false">I219</f>
        <v>0</v>
      </c>
      <c r="I219" s="230"/>
      <c r="J219" s="231" t="n">
        <f aca="false">'Latos I-8'!H189</f>
        <v>0</v>
      </c>
      <c r="K219" s="98" t="n">
        <f aca="false">IF(J219&gt;0,$AB219*J219,0)</f>
        <v>0</v>
      </c>
      <c r="L219" s="98"/>
      <c r="M219" s="232" t="n">
        <f aca="false">'Bractus M-14'!H189</f>
        <v>0</v>
      </c>
      <c r="N219" s="98" t="n">
        <f aca="false">IF(M219&gt;0,$AB219*M219,0)</f>
        <v>0</v>
      </c>
      <c r="O219" s="98"/>
      <c r="P219" s="232" t="n">
        <f aca="false">'Pelatus C-12'!H189</f>
        <v>0</v>
      </c>
      <c r="Q219" s="98" t="n">
        <f aca="false">IF(P219&gt;0,$AB219*P219,0)</f>
        <v>0</v>
      </c>
      <c r="R219" s="98"/>
      <c r="S219" s="232" t="n">
        <f aca="false">'Nyrius F-6'!H189</f>
        <v>0</v>
      </c>
      <c r="T219" s="98" t="n">
        <f aca="false">IF(S219&gt;0,$AB219*S219,0)</f>
        <v>0</v>
      </c>
      <c r="U219" s="98"/>
      <c r="V219" s="233" t="n">
        <f aca="false">'Latos M-7'!G189</f>
        <v>0</v>
      </c>
      <c r="W219" s="98" t="n">
        <f aca="false">IF(V219&gt;0,$AB219*V219,0)</f>
        <v>0</v>
      </c>
      <c r="X219" s="98"/>
      <c r="Y219" s="231" t="n">
        <f aca="false">'Master mission requirement list'!G189</f>
        <v>0</v>
      </c>
      <c r="Z219" s="234" t="n">
        <f aca="false">IF(I219-Y219&gt;0,I219-Y219,0)</f>
        <v>0</v>
      </c>
      <c r="AA219" s="235" t="n">
        <f aca="false">IF(Y219-H219&gt;0,Y219-H219,0)</f>
        <v>0</v>
      </c>
      <c r="AB219" s="166"/>
      <c r="AC219" s="166"/>
      <c r="AD219" s="236" t="n">
        <f aca="false">AB219*Y219</f>
        <v>0</v>
      </c>
      <c r="AE219" s="236"/>
      <c r="AF219" s="74"/>
      <c r="AG219" s="74"/>
      <c r="AH219" s="74"/>
      <c r="AI219" s="74"/>
      <c r="AJ219" s="74"/>
      <c r="AK219" s="74"/>
      <c r="AL219" s="74"/>
      <c r="AM219" s="74"/>
      <c r="AN219" s="74"/>
      <c r="AO219" s="74"/>
    </row>
    <row r="220" customFormat="false" ht="15.95" hidden="false" customHeight="true" outlineLevel="0" collapsed="false">
      <c r="A220" s="219"/>
      <c r="B220" s="229" t="s">
        <v>197</v>
      </c>
      <c r="C220" s="229"/>
      <c r="D220" s="229"/>
      <c r="E220" s="229"/>
      <c r="F220" s="229"/>
      <c r="G220" s="229"/>
      <c r="H220" s="161" t="n">
        <f aca="false">I220</f>
        <v>0</v>
      </c>
      <c r="I220" s="230"/>
      <c r="J220" s="231" t="n">
        <f aca="false">'Latos I-8'!H190</f>
        <v>0</v>
      </c>
      <c r="K220" s="98" t="n">
        <f aca="false">IF(J220&gt;0,$AB220*J220,0)</f>
        <v>0</v>
      </c>
      <c r="L220" s="98"/>
      <c r="M220" s="232" t="n">
        <f aca="false">'Bractus M-14'!H190</f>
        <v>0</v>
      </c>
      <c r="N220" s="98" t="n">
        <f aca="false">IF(M220&gt;0,$AB220*M220,0)</f>
        <v>0</v>
      </c>
      <c r="O220" s="98"/>
      <c r="P220" s="232" t="n">
        <f aca="false">'Pelatus C-12'!H190</f>
        <v>0</v>
      </c>
      <c r="Q220" s="98" t="n">
        <f aca="false">IF(P220&gt;0,$AB220*P220,0)</f>
        <v>0</v>
      </c>
      <c r="R220" s="98"/>
      <c r="S220" s="232" t="n">
        <f aca="false">'Nyrius F-6'!H190</f>
        <v>0</v>
      </c>
      <c r="T220" s="98" t="n">
        <f aca="false">IF(S220&gt;0,$AB220*S220,0)</f>
        <v>0</v>
      </c>
      <c r="U220" s="98"/>
      <c r="V220" s="233" t="n">
        <f aca="false">'Latos M-7'!G190</f>
        <v>0</v>
      </c>
      <c r="W220" s="98" t="n">
        <f aca="false">IF(V220&gt;0,$AB220*V220,0)</f>
        <v>0</v>
      </c>
      <c r="X220" s="98"/>
      <c r="Y220" s="231" t="n">
        <f aca="false">'Master mission requirement list'!G190</f>
        <v>0</v>
      </c>
      <c r="Z220" s="234" t="n">
        <f aca="false">IF(I220-Y220&gt;0,I220-Y220,0)</f>
        <v>0</v>
      </c>
      <c r="AA220" s="235" t="n">
        <f aca="false">IF(Y220-H220&gt;0,Y220-H220,0)</f>
        <v>0</v>
      </c>
      <c r="AB220" s="166"/>
      <c r="AC220" s="166"/>
      <c r="AD220" s="236" t="n">
        <f aca="false">AB220*Y220</f>
        <v>0</v>
      </c>
      <c r="AE220" s="236"/>
      <c r="AF220" s="74"/>
      <c r="AG220" s="74"/>
      <c r="AH220" s="74"/>
      <c r="AI220" s="74"/>
      <c r="AJ220" s="74"/>
      <c r="AK220" s="74"/>
      <c r="AL220" s="74"/>
      <c r="AM220" s="74"/>
      <c r="AN220" s="74"/>
      <c r="AO220" s="74"/>
    </row>
    <row r="221" customFormat="false" ht="15.95" hidden="false" customHeight="true" outlineLevel="0" collapsed="false">
      <c r="A221" s="219"/>
      <c r="B221" s="229" t="s">
        <v>198</v>
      </c>
      <c r="C221" s="229"/>
      <c r="D221" s="229"/>
      <c r="E221" s="229"/>
      <c r="F221" s="229"/>
      <c r="G221" s="229"/>
      <c r="H221" s="161" t="n">
        <f aca="false">I221</f>
        <v>0</v>
      </c>
      <c r="I221" s="230"/>
      <c r="J221" s="231" t="n">
        <f aca="false">'Latos I-8'!H191</f>
        <v>0</v>
      </c>
      <c r="K221" s="98" t="n">
        <f aca="false">IF(J221&gt;0,$AB221*J221,0)</f>
        <v>0</v>
      </c>
      <c r="L221" s="98"/>
      <c r="M221" s="232" t="n">
        <f aca="false">'Bractus M-14'!H191</f>
        <v>0</v>
      </c>
      <c r="N221" s="98" t="n">
        <f aca="false">IF(M221&gt;0,$AB221*M221,0)</f>
        <v>0</v>
      </c>
      <c r="O221" s="98"/>
      <c r="P221" s="232" t="n">
        <f aca="false">'Pelatus C-12'!H191</f>
        <v>0</v>
      </c>
      <c r="Q221" s="98" t="n">
        <f aca="false">IF(P221&gt;0,$AB221*P221,0)</f>
        <v>0</v>
      </c>
      <c r="R221" s="98"/>
      <c r="S221" s="232" t="n">
        <f aca="false">'Nyrius F-6'!H191</f>
        <v>0</v>
      </c>
      <c r="T221" s="98" t="n">
        <f aca="false">IF(S221&gt;0,$AB221*S221,0)</f>
        <v>0</v>
      </c>
      <c r="U221" s="98"/>
      <c r="V221" s="233" t="n">
        <f aca="false">'Latos M-7'!G191</f>
        <v>0</v>
      </c>
      <c r="W221" s="98" t="n">
        <f aca="false">IF(V221&gt;0,$AB221*V221,0)</f>
        <v>0</v>
      </c>
      <c r="X221" s="98"/>
      <c r="Y221" s="231" t="n">
        <f aca="false">'Master mission requirement list'!G191</f>
        <v>0</v>
      </c>
      <c r="Z221" s="234" t="n">
        <f aca="false">IF(I221-Y221&gt;0,I221-Y221,0)</f>
        <v>0</v>
      </c>
      <c r="AA221" s="235" t="n">
        <f aca="false">IF(Y221-H221&gt;0,Y221-H221,0)</f>
        <v>0</v>
      </c>
      <c r="AB221" s="166"/>
      <c r="AC221" s="166"/>
      <c r="AD221" s="236" t="n">
        <f aca="false">AB221*Y221</f>
        <v>0</v>
      </c>
      <c r="AE221" s="236"/>
      <c r="AF221" s="74"/>
      <c r="AG221" s="74"/>
      <c r="AH221" s="74"/>
      <c r="AI221" s="74"/>
      <c r="AJ221" s="74"/>
      <c r="AK221" s="74"/>
      <c r="AL221" s="74"/>
      <c r="AM221" s="74"/>
      <c r="AN221" s="74"/>
      <c r="AO221" s="74"/>
    </row>
    <row r="222" customFormat="false" ht="15.95" hidden="false" customHeight="true" outlineLevel="0" collapsed="false">
      <c r="A222" s="219"/>
      <c r="B222" s="237" t="s">
        <v>199</v>
      </c>
      <c r="C222" s="237"/>
      <c r="D222" s="237"/>
      <c r="E222" s="237"/>
      <c r="F222" s="237"/>
      <c r="G222" s="237"/>
      <c r="H222" s="204" t="n">
        <f aca="false">I222</f>
        <v>0</v>
      </c>
      <c r="I222" s="238"/>
      <c r="J222" s="239" t="n">
        <f aca="false">'Latos I-8'!H192</f>
        <v>0</v>
      </c>
      <c r="K222" s="110" t="n">
        <f aca="false">IF(J222&gt;0,$AB222*J222,0)</f>
        <v>0</v>
      </c>
      <c r="L222" s="110"/>
      <c r="M222" s="240" t="n">
        <f aca="false">'Bractus M-14'!H192</f>
        <v>0</v>
      </c>
      <c r="N222" s="110" t="n">
        <f aca="false">IF(M222&gt;0,$AB222*M222,0)</f>
        <v>0</v>
      </c>
      <c r="O222" s="110"/>
      <c r="P222" s="240" t="n">
        <f aca="false">'Pelatus C-12'!H192</f>
        <v>0</v>
      </c>
      <c r="Q222" s="110" t="n">
        <f aca="false">IF(P222&gt;0,$AB222*P222,0)</f>
        <v>0</v>
      </c>
      <c r="R222" s="110"/>
      <c r="S222" s="240" t="n">
        <f aca="false">'Nyrius F-6'!H192</f>
        <v>0</v>
      </c>
      <c r="T222" s="110" t="n">
        <f aca="false">IF(S222&gt;0,$AB222*S222,0)</f>
        <v>0</v>
      </c>
      <c r="U222" s="110"/>
      <c r="V222" s="241" t="n">
        <f aca="false">'Latos M-7'!G192</f>
        <v>0</v>
      </c>
      <c r="W222" s="110" t="n">
        <f aca="false">IF(V222&gt;0,$AB222*V222,0)</f>
        <v>0</v>
      </c>
      <c r="X222" s="110"/>
      <c r="Y222" s="239" t="n">
        <f aca="false">'Master mission requirement list'!G192</f>
        <v>0</v>
      </c>
      <c r="Z222" s="242" t="n">
        <f aca="false">IF(I222-Y222&gt;0,I222-Y222,0)</f>
        <v>0</v>
      </c>
      <c r="AA222" s="243" t="n">
        <f aca="false">IF(Y222-H222&gt;0,Y222-H222,0)</f>
        <v>0</v>
      </c>
      <c r="AB222" s="211"/>
      <c r="AC222" s="211"/>
      <c r="AD222" s="244" t="n">
        <f aca="false">AB222*Y222</f>
        <v>0</v>
      </c>
      <c r="AE222" s="244"/>
      <c r="AF222" s="74"/>
      <c r="AG222" s="74"/>
      <c r="AH222" s="74"/>
      <c r="AI222" s="74"/>
      <c r="AJ222" s="74"/>
      <c r="AK222" s="74"/>
      <c r="AL222" s="74"/>
      <c r="AM222" s="74"/>
      <c r="AN222" s="74"/>
      <c r="AO222" s="74"/>
    </row>
    <row r="223" customFormat="false" ht="15.95" hidden="false" customHeight="true" outlineLevel="0" collapsed="false">
      <c r="A223" s="73"/>
      <c r="B223" s="73"/>
      <c r="C223" s="73"/>
      <c r="D223" s="73"/>
      <c r="E223" s="73"/>
      <c r="F223" s="73"/>
      <c r="G223" s="73"/>
      <c r="H223" s="73"/>
      <c r="I223" s="73"/>
      <c r="J223" s="73"/>
      <c r="K223" s="177" t="n">
        <f aca="false">SUM(K210:L222)</f>
        <v>0</v>
      </c>
      <c r="L223" s="177"/>
      <c r="M223" s="73"/>
      <c r="N223" s="177" t="n">
        <f aca="false">SUM(N210:O222)</f>
        <v>0</v>
      </c>
      <c r="O223" s="177"/>
      <c r="P223" s="73"/>
      <c r="Q223" s="177" t="n">
        <f aca="false">SUM(Q210:R222)</f>
        <v>0</v>
      </c>
      <c r="R223" s="177"/>
      <c r="S223" s="73"/>
      <c r="T223" s="177" t="n">
        <f aca="false">SUM(T210:U222)</f>
        <v>0</v>
      </c>
      <c r="U223" s="177"/>
      <c r="V223" s="73"/>
      <c r="W223" s="177" t="n">
        <f aca="false">SUM(W210:X222)</f>
        <v>0</v>
      </c>
      <c r="X223" s="177"/>
      <c r="Y223" s="73"/>
      <c r="Z223" s="73"/>
      <c r="AA223" s="73"/>
      <c r="AB223" s="73"/>
      <c r="AC223" s="73"/>
      <c r="AD223" s="245" t="n">
        <f aca="false">SUM(AD210:AE222)</f>
        <v>0</v>
      </c>
      <c r="AE223" s="245"/>
      <c r="AF223" s="72"/>
      <c r="AG223" s="72"/>
      <c r="AH223" s="72"/>
      <c r="AI223" s="72"/>
      <c r="AJ223" s="72"/>
      <c r="AK223" s="72"/>
      <c r="AL223" s="72"/>
      <c r="AM223" s="72"/>
      <c r="AN223" s="72"/>
      <c r="AO223" s="72"/>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row>
  </sheetData>
  <sheetProtection sheet="true" password="defd" objects="true" scenarios="true" selectLockedCells="true"/>
  <mergeCells count="1676">
    <mergeCell ref="A1:S7"/>
    <mergeCell ref="Y2:Z3"/>
    <mergeCell ref="AB2:AE2"/>
    <mergeCell ref="AF2:AI2"/>
    <mergeCell ref="AJ2:AK2"/>
    <mergeCell ref="AB3:AC3"/>
    <mergeCell ref="AD3:AE3"/>
    <mergeCell ref="AF3:AI3"/>
    <mergeCell ref="AJ3:AK3"/>
    <mergeCell ref="AB4:AC4"/>
    <mergeCell ref="AD4:AE4"/>
    <mergeCell ref="AF4:AI4"/>
    <mergeCell ref="AJ4:AK4"/>
    <mergeCell ref="AB5:AC5"/>
    <mergeCell ref="AD5:AE5"/>
    <mergeCell ref="AF5:AI5"/>
    <mergeCell ref="AJ5:AK5"/>
    <mergeCell ref="AB6:AC6"/>
    <mergeCell ref="AD6:AE6"/>
    <mergeCell ref="AF6:AI6"/>
    <mergeCell ref="AJ6:AK6"/>
    <mergeCell ref="AB7:AC7"/>
    <mergeCell ref="AD7:AE7"/>
    <mergeCell ref="AF7:AI7"/>
    <mergeCell ref="AJ7:AK7"/>
    <mergeCell ref="G10:G11"/>
    <mergeCell ref="I10:M11"/>
    <mergeCell ref="AC10:AC11"/>
    <mergeCell ref="AD10:AF11"/>
    <mergeCell ref="A12:A21"/>
    <mergeCell ref="B12:F12"/>
    <mergeCell ref="I12:M12"/>
    <mergeCell ref="S12:S21"/>
    <mergeCell ref="V12:AB12"/>
    <mergeCell ref="AD12:AF12"/>
    <mergeCell ref="B13:F13"/>
    <mergeCell ref="I13:M13"/>
    <mergeCell ref="V13:AB13"/>
    <mergeCell ref="AD13:AF13"/>
    <mergeCell ref="B14:F14"/>
    <mergeCell ref="I14:M14"/>
    <mergeCell ref="V14:AB14"/>
    <mergeCell ref="AD14:AF14"/>
    <mergeCell ref="B15:F15"/>
    <mergeCell ref="I15:M15"/>
    <mergeCell ref="V15:AB15"/>
    <mergeCell ref="AD15:AF15"/>
    <mergeCell ref="B16:F16"/>
    <mergeCell ref="I16:M16"/>
    <mergeCell ref="V16:AB16"/>
    <mergeCell ref="AD16:AF16"/>
    <mergeCell ref="B17:F17"/>
    <mergeCell ref="I17:M17"/>
    <mergeCell ref="V17:AB17"/>
    <mergeCell ref="AD17:AF17"/>
    <mergeCell ref="B18:F18"/>
    <mergeCell ref="I18:M18"/>
    <mergeCell ref="V18:AB18"/>
    <mergeCell ref="AD18:AF18"/>
    <mergeCell ref="B19:F19"/>
    <mergeCell ref="I19:M19"/>
    <mergeCell ref="V19:AB19"/>
    <mergeCell ref="AD19:AF19"/>
    <mergeCell ref="B20:F20"/>
    <mergeCell ref="I20:M20"/>
    <mergeCell ref="V20:AB20"/>
    <mergeCell ref="AD20:AF20"/>
    <mergeCell ref="B21:F21"/>
    <mergeCell ref="I21:M21"/>
    <mergeCell ref="V21:AB21"/>
    <mergeCell ref="AD21:AF21"/>
    <mergeCell ref="H23:H27"/>
    <mergeCell ref="I23:I27"/>
    <mergeCell ref="J23:J27"/>
    <mergeCell ref="K23:L27"/>
    <mergeCell ref="M23:M27"/>
    <mergeCell ref="N23:O27"/>
    <mergeCell ref="P23:P27"/>
    <mergeCell ref="Q23:R27"/>
    <mergeCell ref="S23:S27"/>
    <mergeCell ref="T23:U27"/>
    <mergeCell ref="V23:V27"/>
    <mergeCell ref="W23:X27"/>
    <mergeCell ref="Y23:Y27"/>
    <mergeCell ref="Z23:Z27"/>
    <mergeCell ref="AA23:AA27"/>
    <mergeCell ref="AB23:AC27"/>
    <mergeCell ref="AD23:AE27"/>
    <mergeCell ref="AF23:AF27"/>
    <mergeCell ref="AG23:AJ25"/>
    <mergeCell ref="AG26:AH27"/>
    <mergeCell ref="AI26:AJ27"/>
    <mergeCell ref="A28:A74"/>
    <mergeCell ref="B28:B33"/>
    <mergeCell ref="C28:G28"/>
    <mergeCell ref="K28:L28"/>
    <mergeCell ref="N28:O28"/>
    <mergeCell ref="Q28:R28"/>
    <mergeCell ref="T28:U28"/>
    <mergeCell ref="W28:X28"/>
    <mergeCell ref="AB28:AC28"/>
    <mergeCell ref="AD28:AE28"/>
    <mergeCell ref="AG28:AH28"/>
    <mergeCell ref="AI28:AJ28"/>
    <mergeCell ref="C29:G29"/>
    <mergeCell ref="K29:L29"/>
    <mergeCell ref="N29:O29"/>
    <mergeCell ref="Q29:R29"/>
    <mergeCell ref="T29:U29"/>
    <mergeCell ref="W29:X29"/>
    <mergeCell ref="AB29:AC29"/>
    <mergeCell ref="AD29:AE29"/>
    <mergeCell ref="AG29:AH29"/>
    <mergeCell ref="AI29:AJ29"/>
    <mergeCell ref="C30:G30"/>
    <mergeCell ref="K30:L30"/>
    <mergeCell ref="N30:O30"/>
    <mergeCell ref="Q30:R30"/>
    <mergeCell ref="T30:U30"/>
    <mergeCell ref="W30:X30"/>
    <mergeCell ref="AB30:AC30"/>
    <mergeCell ref="AD30:AE30"/>
    <mergeCell ref="AG30:AH30"/>
    <mergeCell ref="AI30:AJ30"/>
    <mergeCell ref="C31:G31"/>
    <mergeCell ref="K31:L31"/>
    <mergeCell ref="N31:O31"/>
    <mergeCell ref="Q31:R31"/>
    <mergeCell ref="T31:U31"/>
    <mergeCell ref="W31:X31"/>
    <mergeCell ref="AB31:AC31"/>
    <mergeCell ref="AD31:AE31"/>
    <mergeCell ref="AG31:AH31"/>
    <mergeCell ref="AI31:AJ31"/>
    <mergeCell ref="C32:G32"/>
    <mergeCell ref="K32:L32"/>
    <mergeCell ref="N32:O32"/>
    <mergeCell ref="Q32:R32"/>
    <mergeCell ref="T32:U32"/>
    <mergeCell ref="W32:X32"/>
    <mergeCell ref="AB32:AC32"/>
    <mergeCell ref="AD32:AE32"/>
    <mergeCell ref="AG32:AH32"/>
    <mergeCell ref="AI32:AJ32"/>
    <mergeCell ref="C33:G33"/>
    <mergeCell ref="K33:L33"/>
    <mergeCell ref="N33:O33"/>
    <mergeCell ref="Q33:R33"/>
    <mergeCell ref="T33:U33"/>
    <mergeCell ref="W33:X33"/>
    <mergeCell ref="AB33:AC33"/>
    <mergeCell ref="AD33:AE33"/>
    <mergeCell ref="AG33:AH33"/>
    <mergeCell ref="AI33:AJ33"/>
    <mergeCell ref="B34:B37"/>
    <mergeCell ref="C34:G34"/>
    <mergeCell ref="K34:L34"/>
    <mergeCell ref="N34:O34"/>
    <mergeCell ref="Q34:R34"/>
    <mergeCell ref="T34:U34"/>
    <mergeCell ref="W34:X34"/>
    <mergeCell ref="AB34:AC34"/>
    <mergeCell ref="AD34:AE34"/>
    <mergeCell ref="AG34:AH34"/>
    <mergeCell ref="AI34:AJ34"/>
    <mergeCell ref="C35:G35"/>
    <mergeCell ref="K35:L35"/>
    <mergeCell ref="N35:O35"/>
    <mergeCell ref="Q35:R35"/>
    <mergeCell ref="T35:U35"/>
    <mergeCell ref="W35:X35"/>
    <mergeCell ref="AB35:AC35"/>
    <mergeCell ref="AD35:AE35"/>
    <mergeCell ref="AG35:AH35"/>
    <mergeCell ref="AI35:AJ35"/>
    <mergeCell ref="C36:G36"/>
    <mergeCell ref="K36:L36"/>
    <mergeCell ref="N36:O36"/>
    <mergeCell ref="Q36:R36"/>
    <mergeCell ref="T36:U36"/>
    <mergeCell ref="W36:X36"/>
    <mergeCell ref="AB36:AC36"/>
    <mergeCell ref="AD36:AE36"/>
    <mergeCell ref="AG36:AH36"/>
    <mergeCell ref="AI36:AJ36"/>
    <mergeCell ref="C37:G37"/>
    <mergeCell ref="K37:L37"/>
    <mergeCell ref="N37:O37"/>
    <mergeCell ref="Q37:R37"/>
    <mergeCell ref="T37:U37"/>
    <mergeCell ref="W37:X37"/>
    <mergeCell ref="AB37:AC37"/>
    <mergeCell ref="AD37:AE37"/>
    <mergeCell ref="AG37:AH37"/>
    <mergeCell ref="AI37:AJ37"/>
    <mergeCell ref="C38:G38"/>
    <mergeCell ref="K38:L38"/>
    <mergeCell ref="N38:O38"/>
    <mergeCell ref="Q38:R38"/>
    <mergeCell ref="T38:U38"/>
    <mergeCell ref="W38:X38"/>
    <mergeCell ref="AB38:AC38"/>
    <mergeCell ref="AD38:AE38"/>
    <mergeCell ref="AG38:AH38"/>
    <mergeCell ref="AI38:AJ38"/>
    <mergeCell ref="C39:G39"/>
    <mergeCell ref="K39:L39"/>
    <mergeCell ref="N39:O39"/>
    <mergeCell ref="Q39:R39"/>
    <mergeCell ref="T39:U39"/>
    <mergeCell ref="W39:X39"/>
    <mergeCell ref="AB39:AC39"/>
    <mergeCell ref="AD39:AE39"/>
    <mergeCell ref="AG39:AH39"/>
    <mergeCell ref="AI39:AJ39"/>
    <mergeCell ref="B40:B43"/>
    <mergeCell ref="C40:G40"/>
    <mergeCell ref="K40:L40"/>
    <mergeCell ref="N40:O40"/>
    <mergeCell ref="Q40:R40"/>
    <mergeCell ref="T40:U40"/>
    <mergeCell ref="W40:X40"/>
    <mergeCell ref="AB40:AC40"/>
    <mergeCell ref="AD40:AE40"/>
    <mergeCell ref="AG40:AH40"/>
    <mergeCell ref="AI40:AJ40"/>
    <mergeCell ref="C41:G41"/>
    <mergeCell ref="K41:L41"/>
    <mergeCell ref="N41:O41"/>
    <mergeCell ref="Q41:R41"/>
    <mergeCell ref="T41:U41"/>
    <mergeCell ref="W41:X41"/>
    <mergeCell ref="AB41:AC41"/>
    <mergeCell ref="AD41:AE41"/>
    <mergeCell ref="AG41:AH41"/>
    <mergeCell ref="AI41:AJ41"/>
    <mergeCell ref="C42:G42"/>
    <mergeCell ref="K42:L42"/>
    <mergeCell ref="N42:O42"/>
    <mergeCell ref="Q42:R42"/>
    <mergeCell ref="T42:U42"/>
    <mergeCell ref="W42:X42"/>
    <mergeCell ref="AB42:AC42"/>
    <mergeCell ref="AD42:AE42"/>
    <mergeCell ref="AG42:AH42"/>
    <mergeCell ref="AI42:AJ42"/>
    <mergeCell ref="C43:G43"/>
    <mergeCell ref="K43:L43"/>
    <mergeCell ref="N43:O43"/>
    <mergeCell ref="Q43:R43"/>
    <mergeCell ref="T43:U43"/>
    <mergeCell ref="W43:X43"/>
    <mergeCell ref="AB43:AC43"/>
    <mergeCell ref="AD43:AE43"/>
    <mergeCell ref="AG43:AH43"/>
    <mergeCell ref="AI43:AJ43"/>
    <mergeCell ref="C44:G44"/>
    <mergeCell ref="K44:L44"/>
    <mergeCell ref="N44:O44"/>
    <mergeCell ref="Q44:R44"/>
    <mergeCell ref="T44:U44"/>
    <mergeCell ref="W44:X44"/>
    <mergeCell ref="AB44:AC44"/>
    <mergeCell ref="AD44:AE44"/>
    <mergeCell ref="AG44:AH44"/>
    <mergeCell ref="AI44:AJ44"/>
    <mergeCell ref="C45:G45"/>
    <mergeCell ref="K45:L45"/>
    <mergeCell ref="N45:O45"/>
    <mergeCell ref="Q45:R45"/>
    <mergeCell ref="T45:U45"/>
    <mergeCell ref="W45:X45"/>
    <mergeCell ref="AB45:AC45"/>
    <mergeCell ref="AD45:AE45"/>
    <mergeCell ref="AG45:AH45"/>
    <mergeCell ref="AI45:AJ45"/>
    <mergeCell ref="C46:G46"/>
    <mergeCell ref="K46:L46"/>
    <mergeCell ref="N46:O46"/>
    <mergeCell ref="Q46:R46"/>
    <mergeCell ref="T46:U46"/>
    <mergeCell ref="W46:X46"/>
    <mergeCell ref="AB46:AC46"/>
    <mergeCell ref="AD46:AE46"/>
    <mergeCell ref="AG46:AH46"/>
    <mergeCell ref="AI46:AJ46"/>
    <mergeCell ref="C47:G47"/>
    <mergeCell ref="K47:L47"/>
    <mergeCell ref="N47:O47"/>
    <mergeCell ref="Q47:R47"/>
    <mergeCell ref="T47:U47"/>
    <mergeCell ref="W47:X47"/>
    <mergeCell ref="AB47:AC47"/>
    <mergeCell ref="AD47:AE47"/>
    <mergeCell ref="AG47:AH47"/>
    <mergeCell ref="AI47:AJ47"/>
    <mergeCell ref="C48:G48"/>
    <mergeCell ref="K48:L48"/>
    <mergeCell ref="N48:O48"/>
    <mergeCell ref="Q48:R48"/>
    <mergeCell ref="T48:U48"/>
    <mergeCell ref="W48:X48"/>
    <mergeCell ref="AB48:AC48"/>
    <mergeCell ref="AD48:AE48"/>
    <mergeCell ref="AG48:AH48"/>
    <mergeCell ref="AI48:AJ48"/>
    <mergeCell ref="C49:G49"/>
    <mergeCell ref="K49:L49"/>
    <mergeCell ref="N49:O49"/>
    <mergeCell ref="Q49:R49"/>
    <mergeCell ref="T49:U49"/>
    <mergeCell ref="W49:X49"/>
    <mergeCell ref="AB49:AC49"/>
    <mergeCell ref="AD49:AE49"/>
    <mergeCell ref="AG49:AH49"/>
    <mergeCell ref="AI49:AJ49"/>
    <mergeCell ref="C50:G50"/>
    <mergeCell ref="K50:L50"/>
    <mergeCell ref="N50:O50"/>
    <mergeCell ref="Q50:R50"/>
    <mergeCell ref="T50:U50"/>
    <mergeCell ref="W50:X50"/>
    <mergeCell ref="AB50:AC50"/>
    <mergeCell ref="AD50:AE50"/>
    <mergeCell ref="AG50:AH50"/>
    <mergeCell ref="AI50:AJ50"/>
    <mergeCell ref="C51:G51"/>
    <mergeCell ref="K51:L51"/>
    <mergeCell ref="N51:O51"/>
    <mergeCell ref="Q51:R51"/>
    <mergeCell ref="T51:U51"/>
    <mergeCell ref="W51:X51"/>
    <mergeCell ref="AB51:AC51"/>
    <mergeCell ref="AD51:AE51"/>
    <mergeCell ref="AG51:AH51"/>
    <mergeCell ref="AI51:AJ51"/>
    <mergeCell ref="C52:G52"/>
    <mergeCell ref="K52:L52"/>
    <mergeCell ref="N52:O52"/>
    <mergeCell ref="Q52:R52"/>
    <mergeCell ref="T52:U52"/>
    <mergeCell ref="W52:X52"/>
    <mergeCell ref="AB52:AC52"/>
    <mergeCell ref="AD52:AE52"/>
    <mergeCell ref="AG52:AH52"/>
    <mergeCell ref="AI52:AJ52"/>
    <mergeCell ref="C53:G53"/>
    <mergeCell ref="K53:L53"/>
    <mergeCell ref="N53:O53"/>
    <mergeCell ref="Q53:R53"/>
    <mergeCell ref="T53:U53"/>
    <mergeCell ref="W53:X53"/>
    <mergeCell ref="AB53:AC53"/>
    <mergeCell ref="AD53:AE53"/>
    <mergeCell ref="AG53:AH53"/>
    <mergeCell ref="AI53:AJ53"/>
    <mergeCell ref="C54:G54"/>
    <mergeCell ref="K54:L54"/>
    <mergeCell ref="N54:O54"/>
    <mergeCell ref="Q54:R54"/>
    <mergeCell ref="T54:U54"/>
    <mergeCell ref="W54:X54"/>
    <mergeCell ref="AB54:AC54"/>
    <mergeCell ref="AD54:AE54"/>
    <mergeCell ref="AG54:AH54"/>
    <mergeCell ref="AI54:AJ54"/>
    <mergeCell ref="C55:G55"/>
    <mergeCell ref="K55:L55"/>
    <mergeCell ref="N55:O55"/>
    <mergeCell ref="Q55:R55"/>
    <mergeCell ref="T55:U55"/>
    <mergeCell ref="W55:X55"/>
    <mergeCell ref="AB55:AC55"/>
    <mergeCell ref="AD55:AE55"/>
    <mergeCell ref="AG55:AH55"/>
    <mergeCell ref="AI55:AJ55"/>
    <mergeCell ref="C56:G56"/>
    <mergeCell ref="K56:L56"/>
    <mergeCell ref="N56:O56"/>
    <mergeCell ref="Q56:R56"/>
    <mergeCell ref="T56:U56"/>
    <mergeCell ref="W56:X56"/>
    <mergeCell ref="AB56:AC56"/>
    <mergeCell ref="AD56:AE56"/>
    <mergeCell ref="AG56:AH56"/>
    <mergeCell ref="AI56:AJ56"/>
    <mergeCell ref="C57:G57"/>
    <mergeCell ref="K57:L57"/>
    <mergeCell ref="N57:O57"/>
    <mergeCell ref="Q57:R57"/>
    <mergeCell ref="T57:U57"/>
    <mergeCell ref="W57:X57"/>
    <mergeCell ref="AB57:AC57"/>
    <mergeCell ref="AD57:AE57"/>
    <mergeCell ref="AG57:AH57"/>
    <mergeCell ref="AI57:AJ57"/>
    <mergeCell ref="C58:G58"/>
    <mergeCell ref="K58:L58"/>
    <mergeCell ref="N58:O58"/>
    <mergeCell ref="Q58:R58"/>
    <mergeCell ref="T58:U58"/>
    <mergeCell ref="W58:X58"/>
    <mergeCell ref="AB58:AC58"/>
    <mergeCell ref="AD58:AE58"/>
    <mergeCell ref="AG58:AH58"/>
    <mergeCell ref="AI58:AJ58"/>
    <mergeCell ref="C59:G59"/>
    <mergeCell ref="K59:L59"/>
    <mergeCell ref="N59:O59"/>
    <mergeCell ref="Q59:R59"/>
    <mergeCell ref="T59:U59"/>
    <mergeCell ref="W59:X59"/>
    <mergeCell ref="AB59:AC59"/>
    <mergeCell ref="AD59:AE59"/>
    <mergeCell ref="AG59:AH59"/>
    <mergeCell ref="AI59:AJ59"/>
    <mergeCell ref="C60:G60"/>
    <mergeCell ref="K60:L60"/>
    <mergeCell ref="N60:O60"/>
    <mergeCell ref="Q60:R60"/>
    <mergeCell ref="T60:U60"/>
    <mergeCell ref="W60:X60"/>
    <mergeCell ref="AB60:AC60"/>
    <mergeCell ref="AD60:AE60"/>
    <mergeCell ref="AG60:AH60"/>
    <mergeCell ref="AI60:AJ60"/>
    <mergeCell ref="C61:G61"/>
    <mergeCell ref="K61:L61"/>
    <mergeCell ref="N61:O61"/>
    <mergeCell ref="Q61:R61"/>
    <mergeCell ref="T61:U61"/>
    <mergeCell ref="W61:X61"/>
    <mergeCell ref="AB61:AC61"/>
    <mergeCell ref="AD61:AE61"/>
    <mergeCell ref="AG61:AH61"/>
    <mergeCell ref="AI61:AJ61"/>
    <mergeCell ref="C62:G62"/>
    <mergeCell ref="K62:L62"/>
    <mergeCell ref="N62:O62"/>
    <mergeCell ref="Q62:R62"/>
    <mergeCell ref="T62:U62"/>
    <mergeCell ref="W62:X62"/>
    <mergeCell ref="AB62:AC62"/>
    <mergeCell ref="AD62:AE62"/>
    <mergeCell ref="AG62:AH62"/>
    <mergeCell ref="AI62:AJ62"/>
    <mergeCell ref="C63:G63"/>
    <mergeCell ref="K63:L63"/>
    <mergeCell ref="N63:O63"/>
    <mergeCell ref="Q63:R63"/>
    <mergeCell ref="T63:U63"/>
    <mergeCell ref="W63:X63"/>
    <mergeCell ref="AB63:AC63"/>
    <mergeCell ref="AD63:AE63"/>
    <mergeCell ref="AG63:AH63"/>
    <mergeCell ref="AI63:AJ63"/>
    <mergeCell ref="C64:G64"/>
    <mergeCell ref="K64:L64"/>
    <mergeCell ref="N64:O64"/>
    <mergeCell ref="Q64:R64"/>
    <mergeCell ref="T64:U64"/>
    <mergeCell ref="W64:X64"/>
    <mergeCell ref="AB64:AC64"/>
    <mergeCell ref="AD64:AE64"/>
    <mergeCell ref="AG64:AH64"/>
    <mergeCell ref="AI64:AJ64"/>
    <mergeCell ref="C65:G65"/>
    <mergeCell ref="K65:L65"/>
    <mergeCell ref="N65:O65"/>
    <mergeCell ref="Q65:R65"/>
    <mergeCell ref="T65:U65"/>
    <mergeCell ref="W65:X65"/>
    <mergeCell ref="AB65:AC65"/>
    <mergeCell ref="AD65:AE65"/>
    <mergeCell ref="AG65:AH65"/>
    <mergeCell ref="AI65:AJ65"/>
    <mergeCell ref="C66:G66"/>
    <mergeCell ref="K66:L66"/>
    <mergeCell ref="N66:O66"/>
    <mergeCell ref="Q66:R66"/>
    <mergeCell ref="T66:U66"/>
    <mergeCell ref="W66:X66"/>
    <mergeCell ref="AB66:AC66"/>
    <mergeCell ref="AD66:AE66"/>
    <mergeCell ref="AG66:AH66"/>
    <mergeCell ref="AI66:AJ66"/>
    <mergeCell ref="C67:G67"/>
    <mergeCell ref="K67:L67"/>
    <mergeCell ref="N67:O67"/>
    <mergeCell ref="Q67:R67"/>
    <mergeCell ref="T67:U67"/>
    <mergeCell ref="W67:X67"/>
    <mergeCell ref="AB67:AC67"/>
    <mergeCell ref="AD67:AE67"/>
    <mergeCell ref="AG67:AH67"/>
    <mergeCell ref="AI67:AJ67"/>
    <mergeCell ref="C68:G68"/>
    <mergeCell ref="K68:L68"/>
    <mergeCell ref="N68:O68"/>
    <mergeCell ref="Q68:R68"/>
    <mergeCell ref="T68:U68"/>
    <mergeCell ref="W68:X68"/>
    <mergeCell ref="AB68:AC68"/>
    <mergeCell ref="AD68:AE68"/>
    <mergeCell ref="AG68:AH68"/>
    <mergeCell ref="AI68:AJ68"/>
    <mergeCell ref="C69:G69"/>
    <mergeCell ref="K69:L69"/>
    <mergeCell ref="N69:O69"/>
    <mergeCell ref="Q69:R69"/>
    <mergeCell ref="T69:U69"/>
    <mergeCell ref="W69:X69"/>
    <mergeCell ref="AB69:AC69"/>
    <mergeCell ref="AD69:AE69"/>
    <mergeCell ref="AG69:AH69"/>
    <mergeCell ref="AI69:AJ69"/>
    <mergeCell ref="C70:G70"/>
    <mergeCell ref="K70:L70"/>
    <mergeCell ref="N70:O70"/>
    <mergeCell ref="Q70:R70"/>
    <mergeCell ref="T70:U70"/>
    <mergeCell ref="W70:X70"/>
    <mergeCell ref="AB70:AC70"/>
    <mergeCell ref="AD70:AE70"/>
    <mergeCell ref="AG70:AH70"/>
    <mergeCell ref="AI70:AJ70"/>
    <mergeCell ref="C71:G71"/>
    <mergeCell ref="K71:L71"/>
    <mergeCell ref="N71:O71"/>
    <mergeCell ref="Q71:R71"/>
    <mergeCell ref="T71:U71"/>
    <mergeCell ref="W71:X71"/>
    <mergeCell ref="AB71:AC71"/>
    <mergeCell ref="AD71:AE71"/>
    <mergeCell ref="AG71:AH71"/>
    <mergeCell ref="AI71:AJ71"/>
    <mergeCell ref="C72:G72"/>
    <mergeCell ref="K72:L72"/>
    <mergeCell ref="N72:O72"/>
    <mergeCell ref="Q72:R72"/>
    <mergeCell ref="T72:U72"/>
    <mergeCell ref="W72:X72"/>
    <mergeCell ref="AB72:AC72"/>
    <mergeCell ref="AD72:AE72"/>
    <mergeCell ref="AG72:AH72"/>
    <mergeCell ref="AI72:AJ72"/>
    <mergeCell ref="C73:G73"/>
    <mergeCell ref="K73:L73"/>
    <mergeCell ref="N73:O73"/>
    <mergeCell ref="Q73:R73"/>
    <mergeCell ref="T73:U73"/>
    <mergeCell ref="W73:X73"/>
    <mergeCell ref="AB73:AC73"/>
    <mergeCell ref="AD73:AE73"/>
    <mergeCell ref="AG73:AH73"/>
    <mergeCell ref="AI73:AJ73"/>
    <mergeCell ref="C74:G74"/>
    <mergeCell ref="K74:L74"/>
    <mergeCell ref="N74:O74"/>
    <mergeCell ref="Q74:R74"/>
    <mergeCell ref="T74:U74"/>
    <mergeCell ref="W74:X74"/>
    <mergeCell ref="AB74:AC74"/>
    <mergeCell ref="AD74:AE74"/>
    <mergeCell ref="AG74:AH74"/>
    <mergeCell ref="AI74:AJ74"/>
    <mergeCell ref="K75:L75"/>
    <mergeCell ref="N75:O75"/>
    <mergeCell ref="Q75:R75"/>
    <mergeCell ref="T75:U75"/>
    <mergeCell ref="W75:X75"/>
    <mergeCell ref="AD75:AE75"/>
    <mergeCell ref="H77:H81"/>
    <mergeCell ref="I77:I81"/>
    <mergeCell ref="J77:J81"/>
    <mergeCell ref="K77:L81"/>
    <mergeCell ref="M77:M81"/>
    <mergeCell ref="N77:O81"/>
    <mergeCell ref="P77:P81"/>
    <mergeCell ref="Q77:R81"/>
    <mergeCell ref="S77:S81"/>
    <mergeCell ref="T77:U81"/>
    <mergeCell ref="V77:V81"/>
    <mergeCell ref="W77:X81"/>
    <mergeCell ref="Y77:Y81"/>
    <mergeCell ref="Z77:Z81"/>
    <mergeCell ref="AA77:AA81"/>
    <mergeCell ref="AB77:AC81"/>
    <mergeCell ref="AD77:AE81"/>
    <mergeCell ref="A82:A110"/>
    <mergeCell ref="B82:G82"/>
    <mergeCell ref="K82:L82"/>
    <mergeCell ref="N82:O82"/>
    <mergeCell ref="Q82:R82"/>
    <mergeCell ref="T82:U82"/>
    <mergeCell ref="W82:X82"/>
    <mergeCell ref="AB82:AC82"/>
    <mergeCell ref="AD82:AE82"/>
    <mergeCell ref="B83:G83"/>
    <mergeCell ref="K83:L83"/>
    <mergeCell ref="N83:O83"/>
    <mergeCell ref="Q83:R83"/>
    <mergeCell ref="T83:U83"/>
    <mergeCell ref="W83:X83"/>
    <mergeCell ref="AB83:AC83"/>
    <mergeCell ref="AD83:AE83"/>
    <mergeCell ref="B84:G84"/>
    <mergeCell ref="K84:L84"/>
    <mergeCell ref="N84:O84"/>
    <mergeCell ref="Q84:R84"/>
    <mergeCell ref="T84:U84"/>
    <mergeCell ref="W84:X84"/>
    <mergeCell ref="AB84:AC84"/>
    <mergeCell ref="AD84:AE84"/>
    <mergeCell ref="B85:G85"/>
    <mergeCell ref="K85:L85"/>
    <mergeCell ref="N85:O85"/>
    <mergeCell ref="Q85:R85"/>
    <mergeCell ref="T85:U85"/>
    <mergeCell ref="W85:X85"/>
    <mergeCell ref="AB85:AC85"/>
    <mergeCell ref="AD85:AE85"/>
    <mergeCell ref="B86:G86"/>
    <mergeCell ref="K86:L86"/>
    <mergeCell ref="N86:O86"/>
    <mergeCell ref="Q86:R86"/>
    <mergeCell ref="T86:U86"/>
    <mergeCell ref="W86:X86"/>
    <mergeCell ref="AB86:AC86"/>
    <mergeCell ref="AD86:AE86"/>
    <mergeCell ref="B87:G87"/>
    <mergeCell ref="K87:L87"/>
    <mergeCell ref="N87:O87"/>
    <mergeCell ref="Q87:R87"/>
    <mergeCell ref="T87:U87"/>
    <mergeCell ref="W87:X87"/>
    <mergeCell ref="AB87:AC87"/>
    <mergeCell ref="AD87:AE87"/>
    <mergeCell ref="B88:G88"/>
    <mergeCell ref="K88:L88"/>
    <mergeCell ref="N88:O88"/>
    <mergeCell ref="Q88:R88"/>
    <mergeCell ref="T88:U88"/>
    <mergeCell ref="W88:X88"/>
    <mergeCell ref="AB88:AC88"/>
    <mergeCell ref="AD88:AE88"/>
    <mergeCell ref="B89:G89"/>
    <mergeCell ref="K89:L89"/>
    <mergeCell ref="N89:O89"/>
    <mergeCell ref="Q89:R89"/>
    <mergeCell ref="T89:U89"/>
    <mergeCell ref="W89:X89"/>
    <mergeCell ref="AB89:AC89"/>
    <mergeCell ref="AD89:AE89"/>
    <mergeCell ref="B90:G90"/>
    <mergeCell ref="K90:L90"/>
    <mergeCell ref="N90:O90"/>
    <mergeCell ref="Q90:R90"/>
    <mergeCell ref="T90:U90"/>
    <mergeCell ref="W90:X90"/>
    <mergeCell ref="AB90:AC90"/>
    <mergeCell ref="AD90:AE90"/>
    <mergeCell ref="B91:G91"/>
    <mergeCell ref="K91:L91"/>
    <mergeCell ref="N91:O91"/>
    <mergeCell ref="Q91:R91"/>
    <mergeCell ref="T91:U91"/>
    <mergeCell ref="W91:X91"/>
    <mergeCell ref="AB91:AC91"/>
    <mergeCell ref="AD91:AE91"/>
    <mergeCell ref="B92:G92"/>
    <mergeCell ref="K92:L92"/>
    <mergeCell ref="N92:O92"/>
    <mergeCell ref="Q92:R92"/>
    <mergeCell ref="T92:U92"/>
    <mergeCell ref="W92:X92"/>
    <mergeCell ref="AB92:AC92"/>
    <mergeCell ref="AD92:AE92"/>
    <mergeCell ref="B93:G93"/>
    <mergeCell ref="K93:L93"/>
    <mergeCell ref="N93:O93"/>
    <mergeCell ref="Q93:R93"/>
    <mergeCell ref="T93:U93"/>
    <mergeCell ref="W93:X93"/>
    <mergeCell ref="AB93:AC93"/>
    <mergeCell ref="AD93:AE93"/>
    <mergeCell ref="B94:G94"/>
    <mergeCell ref="K94:L94"/>
    <mergeCell ref="N94:O94"/>
    <mergeCell ref="Q94:R94"/>
    <mergeCell ref="T94:U94"/>
    <mergeCell ref="W94:X94"/>
    <mergeCell ref="AB94:AC94"/>
    <mergeCell ref="AD94:AE94"/>
    <mergeCell ref="B95:G95"/>
    <mergeCell ref="K95:L95"/>
    <mergeCell ref="N95:O95"/>
    <mergeCell ref="Q95:R95"/>
    <mergeCell ref="T95:U95"/>
    <mergeCell ref="W95:X95"/>
    <mergeCell ref="AB95:AC95"/>
    <mergeCell ref="AD95:AE95"/>
    <mergeCell ref="B96:G96"/>
    <mergeCell ref="K96:L96"/>
    <mergeCell ref="N96:O96"/>
    <mergeCell ref="Q96:R96"/>
    <mergeCell ref="T96:U96"/>
    <mergeCell ref="W96:X96"/>
    <mergeCell ref="AB96:AC96"/>
    <mergeCell ref="AD96:AE96"/>
    <mergeCell ref="B97:G97"/>
    <mergeCell ref="K97:L97"/>
    <mergeCell ref="N97:O97"/>
    <mergeCell ref="Q97:R97"/>
    <mergeCell ref="T97:U97"/>
    <mergeCell ref="W97:X97"/>
    <mergeCell ref="AB97:AC97"/>
    <mergeCell ref="AD97:AE97"/>
    <mergeCell ref="B98:G98"/>
    <mergeCell ref="K98:L98"/>
    <mergeCell ref="N98:O98"/>
    <mergeCell ref="Q98:R98"/>
    <mergeCell ref="T98:U98"/>
    <mergeCell ref="W98:X98"/>
    <mergeCell ref="AB98:AC98"/>
    <mergeCell ref="AD98:AE98"/>
    <mergeCell ref="B99:G99"/>
    <mergeCell ref="K99:L99"/>
    <mergeCell ref="N99:O99"/>
    <mergeCell ref="Q99:R99"/>
    <mergeCell ref="T99:U99"/>
    <mergeCell ref="W99:X99"/>
    <mergeCell ref="AB99:AC99"/>
    <mergeCell ref="AD99:AE99"/>
    <mergeCell ref="B100:G100"/>
    <mergeCell ref="K100:L100"/>
    <mergeCell ref="N100:O100"/>
    <mergeCell ref="Q100:R100"/>
    <mergeCell ref="T100:U100"/>
    <mergeCell ref="W100:X100"/>
    <mergeCell ref="AB100:AC100"/>
    <mergeCell ref="AD100:AE100"/>
    <mergeCell ref="B101:G101"/>
    <mergeCell ref="K101:L101"/>
    <mergeCell ref="N101:O101"/>
    <mergeCell ref="Q101:R101"/>
    <mergeCell ref="T101:U101"/>
    <mergeCell ref="W101:X101"/>
    <mergeCell ref="AB101:AC101"/>
    <mergeCell ref="AD101:AE101"/>
    <mergeCell ref="B102:G102"/>
    <mergeCell ref="K102:L102"/>
    <mergeCell ref="N102:O102"/>
    <mergeCell ref="Q102:R102"/>
    <mergeCell ref="T102:U102"/>
    <mergeCell ref="W102:X102"/>
    <mergeCell ref="AB102:AC102"/>
    <mergeCell ref="AD102:AE102"/>
    <mergeCell ref="B103:G103"/>
    <mergeCell ref="K103:L103"/>
    <mergeCell ref="N103:O103"/>
    <mergeCell ref="Q103:R103"/>
    <mergeCell ref="T103:U103"/>
    <mergeCell ref="W103:X103"/>
    <mergeCell ref="AB103:AC103"/>
    <mergeCell ref="AD103:AE103"/>
    <mergeCell ref="B104:G104"/>
    <mergeCell ref="K104:L104"/>
    <mergeCell ref="N104:O104"/>
    <mergeCell ref="Q104:R104"/>
    <mergeCell ref="T104:U104"/>
    <mergeCell ref="W104:X104"/>
    <mergeCell ref="AB104:AC104"/>
    <mergeCell ref="AD104:AE104"/>
    <mergeCell ref="B105:G105"/>
    <mergeCell ref="K105:L105"/>
    <mergeCell ref="N105:O105"/>
    <mergeCell ref="Q105:R105"/>
    <mergeCell ref="T105:U105"/>
    <mergeCell ref="W105:X105"/>
    <mergeCell ref="AB105:AC105"/>
    <mergeCell ref="AD105:AE105"/>
    <mergeCell ref="B106:G106"/>
    <mergeCell ref="K106:L106"/>
    <mergeCell ref="N106:O106"/>
    <mergeCell ref="Q106:R106"/>
    <mergeCell ref="T106:U106"/>
    <mergeCell ref="W106:X106"/>
    <mergeCell ref="AB106:AC106"/>
    <mergeCell ref="AD106:AE106"/>
    <mergeCell ref="B107:G107"/>
    <mergeCell ref="K107:L107"/>
    <mergeCell ref="N107:O107"/>
    <mergeCell ref="Q107:R107"/>
    <mergeCell ref="T107:U107"/>
    <mergeCell ref="W107:X107"/>
    <mergeCell ref="AB107:AC107"/>
    <mergeCell ref="AD107:AE107"/>
    <mergeCell ref="B108:G108"/>
    <mergeCell ref="K108:L108"/>
    <mergeCell ref="N108:O108"/>
    <mergeCell ref="Q108:R108"/>
    <mergeCell ref="T108:U108"/>
    <mergeCell ref="W108:X108"/>
    <mergeCell ref="AB108:AC108"/>
    <mergeCell ref="AD108:AE108"/>
    <mergeCell ref="B109:G109"/>
    <mergeCell ref="K109:L109"/>
    <mergeCell ref="N109:O109"/>
    <mergeCell ref="Q109:R109"/>
    <mergeCell ref="T109:U109"/>
    <mergeCell ref="W109:X109"/>
    <mergeCell ref="AB109:AC109"/>
    <mergeCell ref="AD109:AE109"/>
    <mergeCell ref="B110:G110"/>
    <mergeCell ref="K110:L110"/>
    <mergeCell ref="N110:O110"/>
    <mergeCell ref="Q110:R110"/>
    <mergeCell ref="T110:U110"/>
    <mergeCell ref="W110:X110"/>
    <mergeCell ref="AB110:AC110"/>
    <mergeCell ref="AD110:AE110"/>
    <mergeCell ref="K111:L111"/>
    <mergeCell ref="N111:O111"/>
    <mergeCell ref="Q111:R111"/>
    <mergeCell ref="T111:U111"/>
    <mergeCell ref="W111:X111"/>
    <mergeCell ref="AD111:AE111"/>
    <mergeCell ref="H113:H117"/>
    <mergeCell ref="I113:I117"/>
    <mergeCell ref="J113:J117"/>
    <mergeCell ref="K113:L117"/>
    <mergeCell ref="M113:M117"/>
    <mergeCell ref="N113:O117"/>
    <mergeCell ref="P113:P117"/>
    <mergeCell ref="Q113:R117"/>
    <mergeCell ref="S113:S117"/>
    <mergeCell ref="T113:U117"/>
    <mergeCell ref="V113:V117"/>
    <mergeCell ref="W113:X117"/>
    <mergeCell ref="Y113:Y117"/>
    <mergeCell ref="Z113:Z117"/>
    <mergeCell ref="AA113:AA117"/>
    <mergeCell ref="AB113:AC117"/>
    <mergeCell ref="AD113:AE117"/>
    <mergeCell ref="A118:A204"/>
    <mergeCell ref="B118:G118"/>
    <mergeCell ref="K118:L118"/>
    <mergeCell ref="N118:O118"/>
    <mergeCell ref="Q118:R118"/>
    <mergeCell ref="T118:U118"/>
    <mergeCell ref="W118:X118"/>
    <mergeCell ref="AB118:AC118"/>
    <mergeCell ref="AD118:AE118"/>
    <mergeCell ref="B119:G119"/>
    <mergeCell ref="K119:L119"/>
    <mergeCell ref="N119:O119"/>
    <mergeCell ref="Q119:R119"/>
    <mergeCell ref="T119:U119"/>
    <mergeCell ref="W119:X119"/>
    <mergeCell ref="AB119:AC119"/>
    <mergeCell ref="AD119:AE119"/>
    <mergeCell ref="B120:G120"/>
    <mergeCell ref="K120:L120"/>
    <mergeCell ref="N120:O120"/>
    <mergeCell ref="Q120:R120"/>
    <mergeCell ref="T120:U120"/>
    <mergeCell ref="W120:X120"/>
    <mergeCell ref="AB120:AC120"/>
    <mergeCell ref="AD120:AE120"/>
    <mergeCell ref="B121:G121"/>
    <mergeCell ref="K121:L121"/>
    <mergeCell ref="N121:O121"/>
    <mergeCell ref="Q121:R121"/>
    <mergeCell ref="T121:U121"/>
    <mergeCell ref="W121:X121"/>
    <mergeCell ref="AB121:AC121"/>
    <mergeCell ref="AD121:AE121"/>
    <mergeCell ref="B122:G122"/>
    <mergeCell ref="K122:L122"/>
    <mergeCell ref="N122:O122"/>
    <mergeCell ref="Q122:R122"/>
    <mergeCell ref="T122:U122"/>
    <mergeCell ref="W122:X122"/>
    <mergeCell ref="AB122:AC122"/>
    <mergeCell ref="AD122:AE122"/>
    <mergeCell ref="B123:G123"/>
    <mergeCell ref="K123:L123"/>
    <mergeCell ref="N123:O123"/>
    <mergeCell ref="Q123:R123"/>
    <mergeCell ref="T123:U123"/>
    <mergeCell ref="W123:X123"/>
    <mergeCell ref="AB123:AC123"/>
    <mergeCell ref="AD123:AE123"/>
    <mergeCell ref="B124:G124"/>
    <mergeCell ref="K124:L124"/>
    <mergeCell ref="N124:O124"/>
    <mergeCell ref="Q124:R124"/>
    <mergeCell ref="T124:U124"/>
    <mergeCell ref="W124:X124"/>
    <mergeCell ref="AB124:AC124"/>
    <mergeCell ref="AD124:AE124"/>
    <mergeCell ref="B125:G125"/>
    <mergeCell ref="K125:L125"/>
    <mergeCell ref="N125:O125"/>
    <mergeCell ref="Q125:R125"/>
    <mergeCell ref="T125:U125"/>
    <mergeCell ref="W125:X125"/>
    <mergeCell ref="AB125:AC125"/>
    <mergeCell ref="AD125:AE125"/>
    <mergeCell ref="B126:G126"/>
    <mergeCell ref="K126:L126"/>
    <mergeCell ref="N126:O126"/>
    <mergeCell ref="Q126:R126"/>
    <mergeCell ref="T126:U126"/>
    <mergeCell ref="W126:X126"/>
    <mergeCell ref="AB126:AC126"/>
    <mergeCell ref="AD126:AE126"/>
    <mergeCell ref="B127:G127"/>
    <mergeCell ref="K127:L127"/>
    <mergeCell ref="N127:O127"/>
    <mergeCell ref="Q127:R127"/>
    <mergeCell ref="T127:U127"/>
    <mergeCell ref="W127:X127"/>
    <mergeCell ref="AB127:AC127"/>
    <mergeCell ref="AD127:AE127"/>
    <mergeCell ref="B128:G128"/>
    <mergeCell ref="K128:L128"/>
    <mergeCell ref="N128:O128"/>
    <mergeCell ref="Q128:R128"/>
    <mergeCell ref="T128:U128"/>
    <mergeCell ref="W128:X128"/>
    <mergeCell ref="AB128:AC128"/>
    <mergeCell ref="AD128:AE128"/>
    <mergeCell ref="B129:G129"/>
    <mergeCell ref="K129:L129"/>
    <mergeCell ref="N129:O129"/>
    <mergeCell ref="Q129:R129"/>
    <mergeCell ref="T129:U129"/>
    <mergeCell ref="W129:X129"/>
    <mergeCell ref="AB129:AC129"/>
    <mergeCell ref="AD129:AE129"/>
    <mergeCell ref="B130:G130"/>
    <mergeCell ref="K130:L130"/>
    <mergeCell ref="N130:O130"/>
    <mergeCell ref="Q130:R130"/>
    <mergeCell ref="T130:U130"/>
    <mergeCell ref="W130:X130"/>
    <mergeCell ref="AB130:AC130"/>
    <mergeCell ref="AD130:AE130"/>
    <mergeCell ref="B131:G131"/>
    <mergeCell ref="K131:L131"/>
    <mergeCell ref="N131:O131"/>
    <mergeCell ref="Q131:R131"/>
    <mergeCell ref="T131:U131"/>
    <mergeCell ref="W131:X131"/>
    <mergeCell ref="AB131:AC131"/>
    <mergeCell ref="AD131:AE131"/>
    <mergeCell ref="B132:G132"/>
    <mergeCell ref="K132:L132"/>
    <mergeCell ref="N132:O132"/>
    <mergeCell ref="Q132:R132"/>
    <mergeCell ref="T132:U132"/>
    <mergeCell ref="W132:X132"/>
    <mergeCell ref="AB132:AC132"/>
    <mergeCell ref="AD132:AE132"/>
    <mergeCell ref="B133:G133"/>
    <mergeCell ref="K133:L133"/>
    <mergeCell ref="N133:O133"/>
    <mergeCell ref="Q133:R133"/>
    <mergeCell ref="T133:U133"/>
    <mergeCell ref="W133:X133"/>
    <mergeCell ref="AB133:AC133"/>
    <mergeCell ref="AD133:AE133"/>
    <mergeCell ref="B134:G134"/>
    <mergeCell ref="K134:L134"/>
    <mergeCell ref="N134:O134"/>
    <mergeCell ref="Q134:R134"/>
    <mergeCell ref="T134:U134"/>
    <mergeCell ref="W134:X134"/>
    <mergeCell ref="AB134:AC134"/>
    <mergeCell ref="AD134:AE134"/>
    <mergeCell ref="B135:G135"/>
    <mergeCell ref="K135:L135"/>
    <mergeCell ref="N135:O135"/>
    <mergeCell ref="Q135:R135"/>
    <mergeCell ref="T135:U135"/>
    <mergeCell ref="W135:X135"/>
    <mergeCell ref="AB135:AC135"/>
    <mergeCell ref="AD135:AE135"/>
    <mergeCell ref="B136:G136"/>
    <mergeCell ref="K136:L136"/>
    <mergeCell ref="N136:O136"/>
    <mergeCell ref="Q136:R136"/>
    <mergeCell ref="T136:U136"/>
    <mergeCell ref="W136:X136"/>
    <mergeCell ref="AB136:AC136"/>
    <mergeCell ref="AD136:AE136"/>
    <mergeCell ref="B137:G137"/>
    <mergeCell ref="K137:L137"/>
    <mergeCell ref="N137:O137"/>
    <mergeCell ref="Q137:R137"/>
    <mergeCell ref="T137:U137"/>
    <mergeCell ref="W137:X137"/>
    <mergeCell ref="AB137:AC137"/>
    <mergeCell ref="AD137:AE137"/>
    <mergeCell ref="B138:G138"/>
    <mergeCell ref="K138:L138"/>
    <mergeCell ref="N138:O138"/>
    <mergeCell ref="Q138:R138"/>
    <mergeCell ref="T138:U138"/>
    <mergeCell ref="W138:X138"/>
    <mergeCell ref="AB138:AC138"/>
    <mergeCell ref="AD138:AE138"/>
    <mergeCell ref="B139:G139"/>
    <mergeCell ref="K139:L139"/>
    <mergeCell ref="N139:O139"/>
    <mergeCell ref="Q139:R139"/>
    <mergeCell ref="T139:U139"/>
    <mergeCell ref="W139:X139"/>
    <mergeCell ref="AB139:AC139"/>
    <mergeCell ref="AD139:AE139"/>
    <mergeCell ref="B140:G140"/>
    <mergeCell ref="K140:L140"/>
    <mergeCell ref="N140:O140"/>
    <mergeCell ref="Q140:R140"/>
    <mergeCell ref="T140:U140"/>
    <mergeCell ref="W140:X140"/>
    <mergeCell ref="AB140:AC140"/>
    <mergeCell ref="AD140:AE140"/>
    <mergeCell ref="B141:G141"/>
    <mergeCell ref="K141:L141"/>
    <mergeCell ref="N141:O141"/>
    <mergeCell ref="Q141:R141"/>
    <mergeCell ref="T141:U141"/>
    <mergeCell ref="W141:X141"/>
    <mergeCell ref="AB141:AC141"/>
    <mergeCell ref="AD141:AE141"/>
    <mergeCell ref="B142:G142"/>
    <mergeCell ref="K142:L142"/>
    <mergeCell ref="N142:O142"/>
    <mergeCell ref="Q142:R142"/>
    <mergeCell ref="T142:U142"/>
    <mergeCell ref="W142:X142"/>
    <mergeCell ref="AB142:AC142"/>
    <mergeCell ref="AD142:AE142"/>
    <mergeCell ref="B143:G143"/>
    <mergeCell ref="K143:L143"/>
    <mergeCell ref="N143:O143"/>
    <mergeCell ref="Q143:R143"/>
    <mergeCell ref="T143:U143"/>
    <mergeCell ref="W143:X143"/>
    <mergeCell ref="AB143:AC143"/>
    <mergeCell ref="AD143:AE143"/>
    <mergeCell ref="B144:G144"/>
    <mergeCell ref="K144:L144"/>
    <mergeCell ref="N144:O144"/>
    <mergeCell ref="Q144:R144"/>
    <mergeCell ref="T144:U144"/>
    <mergeCell ref="W144:X144"/>
    <mergeCell ref="AB144:AC144"/>
    <mergeCell ref="AD144:AE144"/>
    <mergeCell ref="B145:G145"/>
    <mergeCell ref="K145:L145"/>
    <mergeCell ref="N145:O145"/>
    <mergeCell ref="Q145:R145"/>
    <mergeCell ref="T145:U145"/>
    <mergeCell ref="W145:X145"/>
    <mergeCell ref="AB145:AC145"/>
    <mergeCell ref="AD145:AE145"/>
    <mergeCell ref="B146:G146"/>
    <mergeCell ref="K146:L146"/>
    <mergeCell ref="N146:O146"/>
    <mergeCell ref="Q146:R146"/>
    <mergeCell ref="T146:U146"/>
    <mergeCell ref="W146:X146"/>
    <mergeCell ref="AB146:AC146"/>
    <mergeCell ref="AD146:AE146"/>
    <mergeCell ref="B147:G147"/>
    <mergeCell ref="K147:L147"/>
    <mergeCell ref="N147:O147"/>
    <mergeCell ref="Q147:R147"/>
    <mergeCell ref="T147:U147"/>
    <mergeCell ref="W147:X147"/>
    <mergeCell ref="AB147:AC147"/>
    <mergeCell ref="AD147:AE147"/>
    <mergeCell ref="B148:G148"/>
    <mergeCell ref="K148:L148"/>
    <mergeCell ref="N148:O148"/>
    <mergeCell ref="Q148:R148"/>
    <mergeCell ref="T148:U148"/>
    <mergeCell ref="W148:X148"/>
    <mergeCell ref="AB148:AC148"/>
    <mergeCell ref="AD148:AE148"/>
    <mergeCell ref="B149:G149"/>
    <mergeCell ref="K149:L149"/>
    <mergeCell ref="N149:O149"/>
    <mergeCell ref="Q149:R149"/>
    <mergeCell ref="T149:U149"/>
    <mergeCell ref="W149:X149"/>
    <mergeCell ref="AB149:AC149"/>
    <mergeCell ref="AD149:AE149"/>
    <mergeCell ref="B150:G150"/>
    <mergeCell ref="K150:L150"/>
    <mergeCell ref="N150:O150"/>
    <mergeCell ref="Q150:R150"/>
    <mergeCell ref="T150:U150"/>
    <mergeCell ref="W150:X150"/>
    <mergeCell ref="AB150:AC150"/>
    <mergeCell ref="AD150:AE150"/>
    <mergeCell ref="B151:G151"/>
    <mergeCell ref="K151:L151"/>
    <mergeCell ref="N151:O151"/>
    <mergeCell ref="Q151:R151"/>
    <mergeCell ref="T151:U151"/>
    <mergeCell ref="W151:X151"/>
    <mergeCell ref="AB151:AC151"/>
    <mergeCell ref="AD151:AE151"/>
    <mergeCell ref="B152:G152"/>
    <mergeCell ref="K152:L152"/>
    <mergeCell ref="N152:O152"/>
    <mergeCell ref="Q152:R152"/>
    <mergeCell ref="T152:U152"/>
    <mergeCell ref="W152:X152"/>
    <mergeCell ref="AB152:AC152"/>
    <mergeCell ref="AD152:AE152"/>
    <mergeCell ref="B153:G153"/>
    <mergeCell ref="K153:L153"/>
    <mergeCell ref="N153:O153"/>
    <mergeCell ref="Q153:R153"/>
    <mergeCell ref="T153:U153"/>
    <mergeCell ref="W153:X153"/>
    <mergeCell ref="AB153:AC153"/>
    <mergeCell ref="AD153:AE153"/>
    <mergeCell ref="B154:G154"/>
    <mergeCell ref="K154:L154"/>
    <mergeCell ref="N154:O154"/>
    <mergeCell ref="Q154:R154"/>
    <mergeCell ref="T154:U154"/>
    <mergeCell ref="W154:X154"/>
    <mergeCell ref="AB154:AC154"/>
    <mergeCell ref="AD154:AE154"/>
    <mergeCell ref="B155:G155"/>
    <mergeCell ref="K155:L155"/>
    <mergeCell ref="N155:O155"/>
    <mergeCell ref="Q155:R155"/>
    <mergeCell ref="T155:U155"/>
    <mergeCell ref="W155:X155"/>
    <mergeCell ref="AB155:AC155"/>
    <mergeCell ref="AD155:AE155"/>
    <mergeCell ref="B156:G156"/>
    <mergeCell ref="K156:L156"/>
    <mergeCell ref="N156:O156"/>
    <mergeCell ref="Q156:R156"/>
    <mergeCell ref="T156:U156"/>
    <mergeCell ref="W156:X156"/>
    <mergeCell ref="AB156:AC156"/>
    <mergeCell ref="AD156:AE156"/>
    <mergeCell ref="B157:G157"/>
    <mergeCell ref="K157:L157"/>
    <mergeCell ref="N157:O157"/>
    <mergeCell ref="Q157:R157"/>
    <mergeCell ref="T157:U157"/>
    <mergeCell ref="W157:X157"/>
    <mergeCell ref="AB157:AC157"/>
    <mergeCell ref="AD157:AE157"/>
    <mergeCell ref="B158:G158"/>
    <mergeCell ref="K158:L158"/>
    <mergeCell ref="N158:O158"/>
    <mergeCell ref="Q158:R158"/>
    <mergeCell ref="T158:U158"/>
    <mergeCell ref="W158:X158"/>
    <mergeCell ref="AB158:AC158"/>
    <mergeCell ref="AD158:AE158"/>
    <mergeCell ref="B159:G159"/>
    <mergeCell ref="K159:L159"/>
    <mergeCell ref="N159:O159"/>
    <mergeCell ref="Q159:R159"/>
    <mergeCell ref="T159:U159"/>
    <mergeCell ref="W159:X159"/>
    <mergeCell ref="AB159:AC159"/>
    <mergeCell ref="AD159:AE159"/>
    <mergeCell ref="B160:G160"/>
    <mergeCell ref="K160:L160"/>
    <mergeCell ref="N160:O160"/>
    <mergeCell ref="Q160:R160"/>
    <mergeCell ref="T160:U160"/>
    <mergeCell ref="W160:X160"/>
    <mergeCell ref="AB160:AC160"/>
    <mergeCell ref="AD160:AE160"/>
    <mergeCell ref="B161:G161"/>
    <mergeCell ref="K161:L161"/>
    <mergeCell ref="N161:O161"/>
    <mergeCell ref="Q161:R161"/>
    <mergeCell ref="T161:U161"/>
    <mergeCell ref="W161:X161"/>
    <mergeCell ref="AB161:AC161"/>
    <mergeCell ref="AD161:AE161"/>
    <mergeCell ref="B162:G162"/>
    <mergeCell ref="K162:L162"/>
    <mergeCell ref="N162:O162"/>
    <mergeCell ref="Q162:R162"/>
    <mergeCell ref="T162:U162"/>
    <mergeCell ref="W162:X162"/>
    <mergeCell ref="AB162:AC162"/>
    <mergeCell ref="AD162:AE162"/>
    <mergeCell ref="B163:G163"/>
    <mergeCell ref="K163:L163"/>
    <mergeCell ref="N163:O163"/>
    <mergeCell ref="Q163:R163"/>
    <mergeCell ref="T163:U163"/>
    <mergeCell ref="W163:X163"/>
    <mergeCell ref="AB163:AC163"/>
    <mergeCell ref="AD163:AE163"/>
    <mergeCell ref="B164:G164"/>
    <mergeCell ref="K164:L164"/>
    <mergeCell ref="N164:O164"/>
    <mergeCell ref="Q164:R164"/>
    <mergeCell ref="T164:U164"/>
    <mergeCell ref="W164:X164"/>
    <mergeCell ref="AB164:AC164"/>
    <mergeCell ref="AD164:AE164"/>
    <mergeCell ref="B165:G165"/>
    <mergeCell ref="K165:L165"/>
    <mergeCell ref="N165:O165"/>
    <mergeCell ref="Q165:R165"/>
    <mergeCell ref="T165:U165"/>
    <mergeCell ref="W165:X165"/>
    <mergeCell ref="AB165:AC165"/>
    <mergeCell ref="AD165:AE165"/>
    <mergeCell ref="B166:G166"/>
    <mergeCell ref="K166:L166"/>
    <mergeCell ref="N166:O166"/>
    <mergeCell ref="Q166:R166"/>
    <mergeCell ref="T166:U166"/>
    <mergeCell ref="W166:X166"/>
    <mergeCell ref="AB166:AC166"/>
    <mergeCell ref="AD166:AE166"/>
    <mergeCell ref="B167:G167"/>
    <mergeCell ref="K167:L167"/>
    <mergeCell ref="N167:O167"/>
    <mergeCell ref="Q167:R167"/>
    <mergeCell ref="T167:U167"/>
    <mergeCell ref="W167:X167"/>
    <mergeCell ref="AB167:AC167"/>
    <mergeCell ref="AD167:AE167"/>
    <mergeCell ref="B168:G168"/>
    <mergeCell ref="K168:L168"/>
    <mergeCell ref="N168:O168"/>
    <mergeCell ref="Q168:R168"/>
    <mergeCell ref="T168:U168"/>
    <mergeCell ref="W168:X168"/>
    <mergeCell ref="AB168:AC168"/>
    <mergeCell ref="AD168:AE168"/>
    <mergeCell ref="B169:G169"/>
    <mergeCell ref="K169:L169"/>
    <mergeCell ref="N169:O169"/>
    <mergeCell ref="Q169:R169"/>
    <mergeCell ref="T169:U169"/>
    <mergeCell ref="W169:X169"/>
    <mergeCell ref="AB169:AC169"/>
    <mergeCell ref="AD169:AE169"/>
    <mergeCell ref="B170:G170"/>
    <mergeCell ref="K170:L170"/>
    <mergeCell ref="N170:O170"/>
    <mergeCell ref="Q170:R170"/>
    <mergeCell ref="T170:U170"/>
    <mergeCell ref="W170:X170"/>
    <mergeCell ref="AB170:AC170"/>
    <mergeCell ref="AD170:AE170"/>
    <mergeCell ref="B171:G171"/>
    <mergeCell ref="K171:L171"/>
    <mergeCell ref="N171:O171"/>
    <mergeCell ref="Q171:R171"/>
    <mergeCell ref="T171:U171"/>
    <mergeCell ref="W171:X171"/>
    <mergeCell ref="AB171:AC171"/>
    <mergeCell ref="AD171:AE171"/>
    <mergeCell ref="B172:G172"/>
    <mergeCell ref="K172:L172"/>
    <mergeCell ref="N172:O172"/>
    <mergeCell ref="Q172:R172"/>
    <mergeCell ref="T172:U172"/>
    <mergeCell ref="W172:X172"/>
    <mergeCell ref="AB172:AC172"/>
    <mergeCell ref="AD172:AE172"/>
    <mergeCell ref="B173:G173"/>
    <mergeCell ref="K173:L173"/>
    <mergeCell ref="N173:O173"/>
    <mergeCell ref="Q173:R173"/>
    <mergeCell ref="T173:U173"/>
    <mergeCell ref="W173:X173"/>
    <mergeCell ref="AB173:AC173"/>
    <mergeCell ref="AD173:AE173"/>
    <mergeCell ref="B174:G174"/>
    <mergeCell ref="K174:L174"/>
    <mergeCell ref="N174:O174"/>
    <mergeCell ref="Q174:R174"/>
    <mergeCell ref="T174:U174"/>
    <mergeCell ref="W174:X174"/>
    <mergeCell ref="AB174:AC174"/>
    <mergeCell ref="AD174:AE174"/>
    <mergeCell ref="B175:G175"/>
    <mergeCell ref="K175:L175"/>
    <mergeCell ref="N175:O175"/>
    <mergeCell ref="Q175:R175"/>
    <mergeCell ref="T175:U175"/>
    <mergeCell ref="W175:X175"/>
    <mergeCell ref="AB175:AC175"/>
    <mergeCell ref="AD175:AE175"/>
    <mergeCell ref="B176:G176"/>
    <mergeCell ref="K176:L176"/>
    <mergeCell ref="N176:O176"/>
    <mergeCell ref="Q176:R176"/>
    <mergeCell ref="T176:U176"/>
    <mergeCell ref="W176:X176"/>
    <mergeCell ref="AB176:AC176"/>
    <mergeCell ref="AD176:AE176"/>
    <mergeCell ref="B177:G177"/>
    <mergeCell ref="K177:L177"/>
    <mergeCell ref="N177:O177"/>
    <mergeCell ref="Q177:R177"/>
    <mergeCell ref="T177:U177"/>
    <mergeCell ref="W177:X177"/>
    <mergeCell ref="AB177:AC177"/>
    <mergeCell ref="AD177:AE177"/>
    <mergeCell ref="B178:G178"/>
    <mergeCell ref="K178:L178"/>
    <mergeCell ref="N178:O178"/>
    <mergeCell ref="Q178:R178"/>
    <mergeCell ref="T178:U178"/>
    <mergeCell ref="W178:X178"/>
    <mergeCell ref="AB178:AC178"/>
    <mergeCell ref="AD178:AE178"/>
    <mergeCell ref="B179:G179"/>
    <mergeCell ref="K179:L179"/>
    <mergeCell ref="N179:O179"/>
    <mergeCell ref="Q179:R179"/>
    <mergeCell ref="T179:U179"/>
    <mergeCell ref="W179:X179"/>
    <mergeCell ref="AB179:AC179"/>
    <mergeCell ref="AD179:AE179"/>
    <mergeCell ref="B180:G180"/>
    <mergeCell ref="K180:L180"/>
    <mergeCell ref="N180:O180"/>
    <mergeCell ref="Q180:R180"/>
    <mergeCell ref="T180:U180"/>
    <mergeCell ref="W180:X180"/>
    <mergeCell ref="AB180:AC180"/>
    <mergeCell ref="AD180:AE180"/>
    <mergeCell ref="B181:G181"/>
    <mergeCell ref="K181:L181"/>
    <mergeCell ref="N181:O181"/>
    <mergeCell ref="Q181:R181"/>
    <mergeCell ref="T181:U181"/>
    <mergeCell ref="W181:X181"/>
    <mergeCell ref="AB181:AC181"/>
    <mergeCell ref="AD181:AE181"/>
    <mergeCell ref="B182:G182"/>
    <mergeCell ref="K182:L182"/>
    <mergeCell ref="N182:O182"/>
    <mergeCell ref="Q182:R182"/>
    <mergeCell ref="T182:U182"/>
    <mergeCell ref="W182:X182"/>
    <mergeCell ref="AB182:AC182"/>
    <mergeCell ref="AD182:AE182"/>
    <mergeCell ref="B183:G183"/>
    <mergeCell ref="K183:L183"/>
    <mergeCell ref="N183:O183"/>
    <mergeCell ref="Q183:R183"/>
    <mergeCell ref="T183:U183"/>
    <mergeCell ref="W183:X183"/>
    <mergeCell ref="AB183:AC183"/>
    <mergeCell ref="AD183:AE183"/>
    <mergeCell ref="B184:G184"/>
    <mergeCell ref="K184:L184"/>
    <mergeCell ref="N184:O184"/>
    <mergeCell ref="Q184:R184"/>
    <mergeCell ref="T184:U184"/>
    <mergeCell ref="W184:X184"/>
    <mergeCell ref="AB184:AC184"/>
    <mergeCell ref="AD184:AE184"/>
    <mergeCell ref="B185:G185"/>
    <mergeCell ref="K185:L185"/>
    <mergeCell ref="N185:O185"/>
    <mergeCell ref="Q185:R185"/>
    <mergeCell ref="T185:U185"/>
    <mergeCell ref="W185:X185"/>
    <mergeCell ref="AB185:AC185"/>
    <mergeCell ref="AD185:AE185"/>
    <mergeCell ref="B186:G186"/>
    <mergeCell ref="K186:L186"/>
    <mergeCell ref="N186:O186"/>
    <mergeCell ref="Q186:R186"/>
    <mergeCell ref="T186:U186"/>
    <mergeCell ref="W186:X186"/>
    <mergeCell ref="AB186:AC186"/>
    <mergeCell ref="AD186:AE186"/>
    <mergeCell ref="B187:G187"/>
    <mergeCell ref="K187:L187"/>
    <mergeCell ref="N187:O187"/>
    <mergeCell ref="Q187:R187"/>
    <mergeCell ref="T187:U187"/>
    <mergeCell ref="W187:X187"/>
    <mergeCell ref="AB187:AC187"/>
    <mergeCell ref="AD187:AE187"/>
    <mergeCell ref="B188:G188"/>
    <mergeCell ref="K188:L188"/>
    <mergeCell ref="N188:O188"/>
    <mergeCell ref="Q188:R188"/>
    <mergeCell ref="T188:U188"/>
    <mergeCell ref="W188:X188"/>
    <mergeCell ref="AB188:AC188"/>
    <mergeCell ref="AD188:AE188"/>
    <mergeCell ref="B189:G189"/>
    <mergeCell ref="K189:L189"/>
    <mergeCell ref="N189:O189"/>
    <mergeCell ref="Q189:R189"/>
    <mergeCell ref="T189:U189"/>
    <mergeCell ref="W189:X189"/>
    <mergeCell ref="AB189:AC189"/>
    <mergeCell ref="AD189:AE189"/>
    <mergeCell ref="B190:G190"/>
    <mergeCell ref="K190:L190"/>
    <mergeCell ref="N190:O190"/>
    <mergeCell ref="Q190:R190"/>
    <mergeCell ref="T190:U190"/>
    <mergeCell ref="W190:X190"/>
    <mergeCell ref="AB190:AC190"/>
    <mergeCell ref="AD190:AE190"/>
    <mergeCell ref="B191:G191"/>
    <mergeCell ref="K191:L191"/>
    <mergeCell ref="N191:O191"/>
    <mergeCell ref="Q191:R191"/>
    <mergeCell ref="T191:U191"/>
    <mergeCell ref="W191:X191"/>
    <mergeCell ref="AB191:AC191"/>
    <mergeCell ref="AD191:AE191"/>
    <mergeCell ref="B192:G192"/>
    <mergeCell ref="K192:L192"/>
    <mergeCell ref="N192:O192"/>
    <mergeCell ref="Q192:R192"/>
    <mergeCell ref="T192:U192"/>
    <mergeCell ref="W192:X192"/>
    <mergeCell ref="AB192:AC192"/>
    <mergeCell ref="AD192:AE192"/>
    <mergeCell ref="B193:G193"/>
    <mergeCell ref="K193:L193"/>
    <mergeCell ref="N193:O193"/>
    <mergeCell ref="Q193:R193"/>
    <mergeCell ref="T193:U193"/>
    <mergeCell ref="W193:X193"/>
    <mergeCell ref="AB193:AC193"/>
    <mergeCell ref="AD193:AE193"/>
    <mergeCell ref="B194:G194"/>
    <mergeCell ref="K194:L194"/>
    <mergeCell ref="N194:O194"/>
    <mergeCell ref="Q194:R194"/>
    <mergeCell ref="T194:U194"/>
    <mergeCell ref="W194:X194"/>
    <mergeCell ref="AB194:AC194"/>
    <mergeCell ref="AD194:AE194"/>
    <mergeCell ref="B195:G195"/>
    <mergeCell ref="K195:L195"/>
    <mergeCell ref="N195:O195"/>
    <mergeCell ref="Q195:R195"/>
    <mergeCell ref="T195:U195"/>
    <mergeCell ref="W195:X195"/>
    <mergeCell ref="AB195:AC195"/>
    <mergeCell ref="AD195:AE195"/>
    <mergeCell ref="B196:G196"/>
    <mergeCell ref="K196:L196"/>
    <mergeCell ref="N196:O196"/>
    <mergeCell ref="Q196:R196"/>
    <mergeCell ref="T196:U196"/>
    <mergeCell ref="W196:X196"/>
    <mergeCell ref="AB196:AC196"/>
    <mergeCell ref="AD196:AE196"/>
    <mergeCell ref="B197:G197"/>
    <mergeCell ref="K197:L197"/>
    <mergeCell ref="N197:O197"/>
    <mergeCell ref="Q197:R197"/>
    <mergeCell ref="T197:U197"/>
    <mergeCell ref="W197:X197"/>
    <mergeCell ref="AB197:AC197"/>
    <mergeCell ref="AD197:AE197"/>
    <mergeCell ref="B198:G198"/>
    <mergeCell ref="K198:L198"/>
    <mergeCell ref="N198:O198"/>
    <mergeCell ref="Q198:R198"/>
    <mergeCell ref="T198:U198"/>
    <mergeCell ref="W198:X198"/>
    <mergeCell ref="AB198:AC198"/>
    <mergeCell ref="AD198:AE198"/>
    <mergeCell ref="B199:G199"/>
    <mergeCell ref="K199:L199"/>
    <mergeCell ref="N199:O199"/>
    <mergeCell ref="Q199:R199"/>
    <mergeCell ref="T199:U199"/>
    <mergeCell ref="W199:X199"/>
    <mergeCell ref="AB199:AC199"/>
    <mergeCell ref="AD199:AE199"/>
    <mergeCell ref="B200:G200"/>
    <mergeCell ref="K200:L200"/>
    <mergeCell ref="N200:O200"/>
    <mergeCell ref="Q200:R200"/>
    <mergeCell ref="T200:U200"/>
    <mergeCell ref="W200:X200"/>
    <mergeCell ref="AB200:AC200"/>
    <mergeCell ref="AD200:AE200"/>
    <mergeCell ref="B201:G201"/>
    <mergeCell ref="K201:L201"/>
    <mergeCell ref="N201:O201"/>
    <mergeCell ref="Q201:R201"/>
    <mergeCell ref="T201:U201"/>
    <mergeCell ref="W201:X201"/>
    <mergeCell ref="AB201:AC201"/>
    <mergeCell ref="AD201:AE201"/>
    <mergeCell ref="B202:G202"/>
    <mergeCell ref="K202:L202"/>
    <mergeCell ref="N202:O202"/>
    <mergeCell ref="Q202:R202"/>
    <mergeCell ref="T202:U202"/>
    <mergeCell ref="W202:X202"/>
    <mergeCell ref="AB202:AC202"/>
    <mergeCell ref="AD202:AE202"/>
    <mergeCell ref="B203:G203"/>
    <mergeCell ref="K203:L203"/>
    <mergeCell ref="N203:O203"/>
    <mergeCell ref="Q203:R203"/>
    <mergeCell ref="T203:U203"/>
    <mergeCell ref="W203:X203"/>
    <mergeCell ref="AB203:AC203"/>
    <mergeCell ref="AD203:AE203"/>
    <mergeCell ref="B204:G204"/>
    <mergeCell ref="K204:L204"/>
    <mergeCell ref="N204:O204"/>
    <mergeCell ref="Q204:R204"/>
    <mergeCell ref="T204:U204"/>
    <mergeCell ref="W204:X204"/>
    <mergeCell ref="AB204:AC204"/>
    <mergeCell ref="AD204:AE204"/>
    <mergeCell ref="K205:L205"/>
    <mergeCell ref="N205:O205"/>
    <mergeCell ref="Q205:R205"/>
    <mergeCell ref="T205:U205"/>
    <mergeCell ref="W205:X205"/>
    <mergeCell ref="AD205:AE205"/>
    <mergeCell ref="H207:H209"/>
    <mergeCell ref="I207:I209"/>
    <mergeCell ref="J207:J209"/>
    <mergeCell ref="K207:L209"/>
    <mergeCell ref="M207:M209"/>
    <mergeCell ref="N207:O209"/>
    <mergeCell ref="P207:P209"/>
    <mergeCell ref="Q207:R209"/>
    <mergeCell ref="S207:S209"/>
    <mergeCell ref="T207:U209"/>
    <mergeCell ref="V207:V209"/>
    <mergeCell ref="W207:X209"/>
    <mergeCell ref="Y207:Y209"/>
    <mergeCell ref="Z207:Z209"/>
    <mergeCell ref="AA207:AA209"/>
    <mergeCell ref="AB207:AC209"/>
    <mergeCell ref="AD207:AE209"/>
    <mergeCell ref="A210:A222"/>
    <mergeCell ref="B210:G210"/>
    <mergeCell ref="K210:L210"/>
    <mergeCell ref="N210:O210"/>
    <mergeCell ref="Q210:R210"/>
    <mergeCell ref="T210:U210"/>
    <mergeCell ref="W210:X210"/>
    <mergeCell ref="AB210:AC210"/>
    <mergeCell ref="AD210:AE210"/>
    <mergeCell ref="B211:G211"/>
    <mergeCell ref="K211:L211"/>
    <mergeCell ref="N211:O211"/>
    <mergeCell ref="Q211:R211"/>
    <mergeCell ref="T211:U211"/>
    <mergeCell ref="W211:X211"/>
    <mergeCell ref="AB211:AC211"/>
    <mergeCell ref="AD211:AE211"/>
    <mergeCell ref="B212:G212"/>
    <mergeCell ref="K212:L212"/>
    <mergeCell ref="N212:O212"/>
    <mergeCell ref="Q212:R212"/>
    <mergeCell ref="T212:U212"/>
    <mergeCell ref="W212:X212"/>
    <mergeCell ref="AB212:AC212"/>
    <mergeCell ref="AD212:AE212"/>
    <mergeCell ref="B213:G213"/>
    <mergeCell ref="K213:L213"/>
    <mergeCell ref="N213:O213"/>
    <mergeCell ref="Q213:R213"/>
    <mergeCell ref="T213:U213"/>
    <mergeCell ref="W213:X213"/>
    <mergeCell ref="AB213:AC213"/>
    <mergeCell ref="AD213:AE213"/>
    <mergeCell ref="B214:G214"/>
    <mergeCell ref="K214:L214"/>
    <mergeCell ref="N214:O214"/>
    <mergeCell ref="Q214:R214"/>
    <mergeCell ref="T214:U214"/>
    <mergeCell ref="W214:X214"/>
    <mergeCell ref="AB214:AC214"/>
    <mergeCell ref="AD214:AE214"/>
    <mergeCell ref="B215:G215"/>
    <mergeCell ref="K215:L215"/>
    <mergeCell ref="N215:O215"/>
    <mergeCell ref="Q215:R215"/>
    <mergeCell ref="T215:U215"/>
    <mergeCell ref="W215:X215"/>
    <mergeCell ref="AB215:AC215"/>
    <mergeCell ref="AD215:AE215"/>
    <mergeCell ref="B216:G216"/>
    <mergeCell ref="K216:L216"/>
    <mergeCell ref="N216:O216"/>
    <mergeCell ref="Q216:R216"/>
    <mergeCell ref="T216:U216"/>
    <mergeCell ref="W216:X216"/>
    <mergeCell ref="AB216:AC216"/>
    <mergeCell ref="AD216:AE216"/>
    <mergeCell ref="B217:G217"/>
    <mergeCell ref="K217:L217"/>
    <mergeCell ref="N217:O217"/>
    <mergeCell ref="Q217:R217"/>
    <mergeCell ref="T217:U217"/>
    <mergeCell ref="W217:X217"/>
    <mergeCell ref="AB217:AC217"/>
    <mergeCell ref="AD217:AE217"/>
    <mergeCell ref="B218:G218"/>
    <mergeCell ref="K218:L218"/>
    <mergeCell ref="N218:O218"/>
    <mergeCell ref="Q218:R218"/>
    <mergeCell ref="T218:U218"/>
    <mergeCell ref="W218:X218"/>
    <mergeCell ref="AB218:AC218"/>
    <mergeCell ref="AD218:AE218"/>
    <mergeCell ref="B219:G219"/>
    <mergeCell ref="K219:L219"/>
    <mergeCell ref="N219:O219"/>
    <mergeCell ref="Q219:R219"/>
    <mergeCell ref="T219:U219"/>
    <mergeCell ref="W219:X219"/>
    <mergeCell ref="AB219:AC219"/>
    <mergeCell ref="AD219:AE219"/>
    <mergeCell ref="B220:G220"/>
    <mergeCell ref="K220:L220"/>
    <mergeCell ref="N220:O220"/>
    <mergeCell ref="Q220:R220"/>
    <mergeCell ref="T220:U220"/>
    <mergeCell ref="W220:X220"/>
    <mergeCell ref="AB220:AC220"/>
    <mergeCell ref="AD220:AE220"/>
    <mergeCell ref="B221:G221"/>
    <mergeCell ref="K221:L221"/>
    <mergeCell ref="N221:O221"/>
    <mergeCell ref="Q221:R221"/>
    <mergeCell ref="T221:U221"/>
    <mergeCell ref="W221:X221"/>
    <mergeCell ref="AB221:AC221"/>
    <mergeCell ref="AD221:AE221"/>
    <mergeCell ref="B222:G222"/>
    <mergeCell ref="K222:L222"/>
    <mergeCell ref="N222:O222"/>
    <mergeCell ref="Q222:R222"/>
    <mergeCell ref="T222:U222"/>
    <mergeCell ref="W222:X222"/>
    <mergeCell ref="AB222:AC222"/>
    <mergeCell ref="AD222:AE222"/>
    <mergeCell ref="K223:L223"/>
    <mergeCell ref="N223:O223"/>
    <mergeCell ref="Q223:R223"/>
    <mergeCell ref="T223:U223"/>
    <mergeCell ref="W223:X223"/>
    <mergeCell ref="AD223:AE223"/>
  </mergeCells>
  <printOptions headings="false" gridLines="false" gridLinesSet="true" horizontalCentered="false" verticalCentered="false"/>
  <pageMargins left="0.25" right="0.25"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T37"/>
  <sheetViews>
    <sheetView windowProtection="false" showFormulas="false" showGridLines="true" showRowColHeaders="true" showZeros="false" rightToLeft="false" tabSelected="false" showOutlineSymbols="true" defaultGridColor="true" view="normal" topLeftCell="A1" colorId="64" zoomScale="80" zoomScaleNormal="80" zoomScalePageLayoutView="100" workbookViewId="0">
      <selection pane="topLeft" activeCell="I6" activeCellId="0" sqref="I6"/>
    </sheetView>
  </sheetViews>
  <sheetFormatPr defaultRowHeight="15"/>
  <cols>
    <col collapsed="false" hidden="false" max="1025" min="1" style="0" width="8.70918367346939"/>
  </cols>
  <sheetData>
    <row r="1" customFormat="false" ht="15" hidden="false" customHeight="false" outlineLevel="0" collapsed="false">
      <c r="B1" s="246" t="s">
        <v>200</v>
      </c>
      <c r="C1" s="246"/>
      <c r="D1" s="246"/>
      <c r="E1" s="246"/>
      <c r="F1" s="246"/>
      <c r="G1" s="247"/>
      <c r="H1" s="247"/>
      <c r="I1" s="248" t="s">
        <v>201</v>
      </c>
      <c r="J1" s="248"/>
      <c r="K1" s="248"/>
      <c r="L1" s="248"/>
      <c r="M1" s="248"/>
      <c r="N1" s="247"/>
      <c r="O1" s="247"/>
      <c r="P1" s="249" t="s">
        <v>201</v>
      </c>
      <c r="Q1" s="249"/>
      <c r="R1" s="249"/>
      <c r="S1" s="249"/>
      <c r="T1" s="249"/>
    </row>
    <row r="2" customFormat="false" ht="15" hidden="false" customHeight="true" outlineLevel="0" collapsed="false">
      <c r="B2" s="246"/>
      <c r="C2" s="246"/>
      <c r="D2" s="246"/>
      <c r="E2" s="246"/>
      <c r="F2" s="246"/>
      <c r="G2" s="247"/>
      <c r="H2" s="247"/>
      <c r="I2" s="248"/>
      <c r="J2" s="248"/>
      <c r="K2" s="248"/>
      <c r="L2" s="248"/>
      <c r="M2" s="248"/>
      <c r="N2" s="247"/>
      <c r="O2" s="247"/>
      <c r="P2" s="249"/>
      <c r="Q2" s="249"/>
      <c r="R2" s="249"/>
      <c r="S2" s="249"/>
      <c r="T2" s="249"/>
    </row>
    <row r="3" customFormat="false" ht="15" hidden="false" customHeight="true" outlineLevel="0" collapsed="false">
      <c r="A3" s="50" t="s">
        <v>40</v>
      </c>
      <c r="B3" s="250"/>
      <c r="C3" s="250"/>
      <c r="D3" s="250"/>
      <c r="E3" s="250"/>
      <c r="F3" s="250"/>
      <c r="G3" s="247"/>
      <c r="H3" s="251" t="s">
        <v>119</v>
      </c>
      <c r="I3" s="252" t="s">
        <v>202</v>
      </c>
      <c r="J3" s="252"/>
      <c r="K3" s="252"/>
      <c r="L3" s="252"/>
      <c r="M3" s="252"/>
      <c r="N3" s="247"/>
      <c r="O3" s="81" t="s">
        <v>62</v>
      </c>
      <c r="P3" s="253"/>
      <c r="Q3" s="253"/>
      <c r="R3" s="253"/>
      <c r="S3" s="253"/>
      <c r="T3" s="253"/>
    </row>
    <row r="4" customFormat="false" ht="15" hidden="false" customHeight="false" outlineLevel="0" collapsed="false">
      <c r="A4" s="50"/>
      <c r="B4" s="254"/>
      <c r="C4" s="254"/>
      <c r="D4" s="254"/>
      <c r="E4" s="254"/>
      <c r="F4" s="254"/>
      <c r="G4" s="247"/>
      <c r="H4" s="251"/>
      <c r="I4" s="255"/>
      <c r="J4" s="255"/>
      <c r="K4" s="255"/>
      <c r="L4" s="255"/>
      <c r="M4" s="255"/>
      <c r="N4" s="247"/>
      <c r="O4" s="81"/>
      <c r="P4" s="256"/>
      <c r="Q4" s="256"/>
      <c r="R4" s="256"/>
      <c r="S4" s="256"/>
      <c r="T4" s="256"/>
    </row>
    <row r="5" customFormat="false" ht="15" hidden="false" customHeight="false" outlineLevel="0" collapsed="false">
      <c r="A5" s="50"/>
      <c r="B5" s="254"/>
      <c r="C5" s="254"/>
      <c r="D5" s="254"/>
      <c r="E5" s="254"/>
      <c r="F5" s="254"/>
      <c r="G5" s="247"/>
      <c r="H5" s="251"/>
      <c r="I5" s="255"/>
      <c r="J5" s="255"/>
      <c r="K5" s="255"/>
      <c r="L5" s="255"/>
      <c r="M5" s="255"/>
      <c r="N5" s="247"/>
      <c r="O5" s="81"/>
      <c r="P5" s="256"/>
      <c r="Q5" s="256"/>
      <c r="R5" s="256"/>
      <c r="S5" s="256"/>
      <c r="T5" s="256"/>
    </row>
    <row r="6" customFormat="false" ht="15" hidden="false" customHeight="false" outlineLevel="0" collapsed="false">
      <c r="A6" s="50"/>
      <c r="B6" s="254"/>
      <c r="C6" s="254"/>
      <c r="D6" s="254"/>
      <c r="E6" s="254"/>
      <c r="F6" s="254"/>
      <c r="G6" s="247"/>
      <c r="H6" s="251"/>
      <c r="I6" s="255"/>
      <c r="J6" s="255"/>
      <c r="K6" s="255"/>
      <c r="L6" s="255"/>
      <c r="M6" s="255"/>
      <c r="N6" s="247"/>
      <c r="O6" s="81"/>
      <c r="P6" s="256"/>
      <c r="Q6" s="256"/>
      <c r="R6" s="256"/>
      <c r="S6" s="256"/>
      <c r="T6" s="256"/>
    </row>
    <row r="7" customFormat="false" ht="15" hidden="false" customHeight="false" outlineLevel="0" collapsed="false">
      <c r="A7" s="50"/>
      <c r="B7" s="254"/>
      <c r="C7" s="254"/>
      <c r="D7" s="254"/>
      <c r="E7" s="254"/>
      <c r="F7" s="254"/>
      <c r="G7" s="247"/>
      <c r="H7" s="251"/>
      <c r="I7" s="255"/>
      <c r="J7" s="255"/>
      <c r="K7" s="255"/>
      <c r="L7" s="255"/>
      <c r="M7" s="255"/>
      <c r="N7" s="247"/>
      <c r="O7" s="81"/>
      <c r="P7" s="256"/>
      <c r="Q7" s="256"/>
      <c r="R7" s="256"/>
      <c r="S7" s="256"/>
      <c r="T7" s="256"/>
    </row>
    <row r="8" customFormat="false" ht="15" hidden="false" customHeight="false" outlineLevel="0" collapsed="false">
      <c r="A8" s="50"/>
      <c r="B8" s="254"/>
      <c r="C8" s="254"/>
      <c r="D8" s="254"/>
      <c r="E8" s="254"/>
      <c r="F8" s="254"/>
      <c r="G8" s="247"/>
      <c r="H8" s="251"/>
      <c r="I8" s="255"/>
      <c r="J8" s="255"/>
      <c r="K8" s="255"/>
      <c r="L8" s="255"/>
      <c r="M8" s="255"/>
      <c r="N8" s="247"/>
      <c r="O8" s="81"/>
      <c r="P8" s="256"/>
      <c r="Q8" s="256"/>
      <c r="R8" s="256"/>
      <c r="S8" s="256"/>
      <c r="T8" s="256"/>
    </row>
    <row r="9" customFormat="false" ht="15" hidden="false" customHeight="false" outlineLevel="0" collapsed="false">
      <c r="A9" s="50"/>
      <c r="B9" s="257"/>
      <c r="C9" s="257"/>
      <c r="D9" s="257"/>
      <c r="E9" s="257"/>
      <c r="F9" s="257"/>
      <c r="G9" s="247"/>
      <c r="H9" s="251"/>
      <c r="I9" s="255"/>
      <c r="J9" s="255"/>
      <c r="K9" s="255"/>
      <c r="L9" s="255"/>
      <c r="M9" s="255"/>
      <c r="N9" s="247"/>
      <c r="O9" s="81"/>
      <c r="P9" s="256"/>
      <c r="Q9" s="256"/>
      <c r="R9" s="256"/>
      <c r="S9" s="256"/>
      <c r="T9" s="256"/>
    </row>
    <row r="10" customFormat="false" ht="15" hidden="false" customHeight="false" outlineLevel="0" collapsed="false">
      <c r="A10" s="247"/>
      <c r="B10" s="247"/>
      <c r="C10" s="247"/>
      <c r="D10" s="247"/>
      <c r="E10" s="247"/>
      <c r="F10" s="247"/>
      <c r="G10" s="247"/>
      <c r="H10" s="251"/>
      <c r="I10" s="255"/>
      <c r="J10" s="255"/>
      <c r="K10" s="255"/>
      <c r="L10" s="255"/>
      <c r="M10" s="255"/>
      <c r="N10" s="247"/>
      <c r="O10" s="81"/>
      <c r="P10" s="256"/>
      <c r="Q10" s="256"/>
      <c r="R10" s="256"/>
      <c r="S10" s="256"/>
      <c r="T10" s="256"/>
    </row>
    <row r="11" customFormat="false" ht="15" hidden="false" customHeight="false" outlineLevel="0" collapsed="false">
      <c r="A11" s="247"/>
      <c r="B11" s="258" t="s">
        <v>201</v>
      </c>
      <c r="C11" s="258"/>
      <c r="D11" s="258"/>
      <c r="E11" s="258"/>
      <c r="F11" s="258"/>
      <c r="G11" s="247"/>
      <c r="H11" s="251"/>
      <c r="I11" s="255"/>
      <c r="J11" s="255"/>
      <c r="K11" s="255"/>
      <c r="L11" s="255"/>
      <c r="M11" s="255"/>
      <c r="N11" s="247"/>
      <c r="O11" s="81"/>
      <c r="P11" s="256"/>
      <c r="Q11" s="256"/>
      <c r="R11" s="256"/>
      <c r="S11" s="256"/>
      <c r="T11" s="256"/>
    </row>
    <row r="12" customFormat="false" ht="15" hidden="false" customHeight="false" outlineLevel="0" collapsed="false">
      <c r="A12" s="247"/>
      <c r="B12" s="258"/>
      <c r="C12" s="258"/>
      <c r="D12" s="258"/>
      <c r="E12" s="258"/>
      <c r="F12" s="258"/>
      <c r="G12" s="247"/>
      <c r="H12" s="251"/>
      <c r="I12" s="255"/>
      <c r="J12" s="255"/>
      <c r="K12" s="255"/>
      <c r="L12" s="255"/>
      <c r="M12" s="255"/>
      <c r="N12" s="247"/>
      <c r="O12" s="81"/>
      <c r="P12" s="256"/>
      <c r="Q12" s="256"/>
      <c r="R12" s="256"/>
      <c r="S12" s="256"/>
      <c r="T12" s="256"/>
    </row>
    <row r="13" customFormat="false" ht="15" hidden="false" customHeight="true" outlineLevel="0" collapsed="false">
      <c r="A13" s="259" t="s">
        <v>97</v>
      </c>
      <c r="B13" s="252" t="s">
        <v>203</v>
      </c>
      <c r="C13" s="252"/>
      <c r="D13" s="252"/>
      <c r="E13" s="252"/>
      <c r="F13" s="252"/>
      <c r="G13" s="247"/>
      <c r="H13" s="251"/>
      <c r="I13" s="255"/>
      <c r="J13" s="255"/>
      <c r="K13" s="255"/>
      <c r="L13" s="255"/>
      <c r="M13" s="255"/>
      <c r="N13" s="247"/>
      <c r="O13" s="81"/>
      <c r="P13" s="256"/>
      <c r="Q13" s="256"/>
      <c r="R13" s="256"/>
      <c r="S13" s="256"/>
      <c r="T13" s="256"/>
    </row>
    <row r="14" customFormat="false" ht="15" hidden="false" customHeight="false" outlineLevel="0" collapsed="false">
      <c r="A14" s="259"/>
      <c r="B14" s="255" t="s">
        <v>204</v>
      </c>
      <c r="C14" s="255"/>
      <c r="D14" s="255"/>
      <c r="E14" s="255"/>
      <c r="F14" s="255"/>
      <c r="G14" s="247"/>
      <c r="H14" s="251"/>
      <c r="I14" s="255"/>
      <c r="J14" s="255"/>
      <c r="K14" s="255"/>
      <c r="L14" s="255"/>
      <c r="M14" s="255"/>
      <c r="N14" s="247"/>
      <c r="O14" s="81"/>
      <c r="P14" s="256"/>
      <c r="Q14" s="256"/>
      <c r="R14" s="256"/>
      <c r="S14" s="256"/>
      <c r="T14" s="256"/>
    </row>
    <row r="15" customFormat="false" ht="15" hidden="false" customHeight="false" outlineLevel="0" collapsed="false">
      <c r="A15" s="259"/>
      <c r="B15" s="255"/>
      <c r="C15" s="255"/>
      <c r="D15" s="255"/>
      <c r="E15" s="255"/>
      <c r="F15" s="255"/>
      <c r="G15" s="247"/>
      <c r="H15" s="251"/>
      <c r="I15" s="255"/>
      <c r="J15" s="255"/>
      <c r="K15" s="255"/>
      <c r="L15" s="255"/>
      <c r="M15" s="255"/>
      <c r="N15" s="247"/>
      <c r="O15" s="81"/>
      <c r="P15" s="256"/>
      <c r="Q15" s="256"/>
      <c r="R15" s="256"/>
      <c r="S15" s="256"/>
      <c r="T15" s="256"/>
    </row>
    <row r="16" customFormat="false" ht="15" hidden="false" customHeight="false" outlineLevel="0" collapsed="false">
      <c r="A16" s="259"/>
      <c r="B16" s="255"/>
      <c r="C16" s="255"/>
      <c r="D16" s="255"/>
      <c r="E16" s="255"/>
      <c r="F16" s="255"/>
      <c r="G16" s="247"/>
      <c r="H16" s="251"/>
      <c r="I16" s="255"/>
      <c r="J16" s="255"/>
      <c r="K16" s="255"/>
      <c r="L16" s="255"/>
      <c r="M16" s="255"/>
      <c r="N16" s="247"/>
      <c r="O16" s="81"/>
      <c r="P16" s="256"/>
      <c r="Q16" s="256"/>
      <c r="R16" s="256"/>
      <c r="S16" s="256"/>
      <c r="T16" s="256"/>
    </row>
    <row r="17" customFormat="false" ht="15" hidden="false" customHeight="false" outlineLevel="0" collapsed="false">
      <c r="A17" s="259"/>
      <c r="B17" s="255"/>
      <c r="C17" s="255"/>
      <c r="D17" s="255"/>
      <c r="E17" s="255"/>
      <c r="F17" s="255"/>
      <c r="G17" s="247"/>
      <c r="H17" s="251"/>
      <c r="I17" s="255"/>
      <c r="J17" s="255"/>
      <c r="K17" s="255"/>
      <c r="L17" s="255"/>
      <c r="M17" s="255"/>
      <c r="N17" s="247"/>
      <c r="O17" s="81"/>
      <c r="P17" s="256"/>
      <c r="Q17" s="256"/>
      <c r="R17" s="256"/>
      <c r="S17" s="256"/>
      <c r="T17" s="256"/>
    </row>
    <row r="18" customFormat="false" ht="15" hidden="false" customHeight="false" outlineLevel="0" collapsed="false">
      <c r="A18" s="259"/>
      <c r="B18" s="255"/>
      <c r="C18" s="255"/>
      <c r="D18" s="255"/>
      <c r="E18" s="255"/>
      <c r="F18" s="255"/>
      <c r="G18" s="247"/>
      <c r="H18" s="251"/>
      <c r="I18" s="255"/>
      <c r="J18" s="255"/>
      <c r="K18" s="255"/>
      <c r="L18" s="255"/>
      <c r="M18" s="255"/>
      <c r="N18" s="247"/>
      <c r="O18" s="81"/>
      <c r="P18" s="256"/>
      <c r="Q18" s="256"/>
      <c r="R18" s="256"/>
      <c r="S18" s="256"/>
      <c r="T18" s="256"/>
    </row>
    <row r="19" customFormat="false" ht="15" hidden="false" customHeight="false" outlineLevel="0" collapsed="false">
      <c r="A19" s="259"/>
      <c r="B19" s="255"/>
      <c r="C19" s="255"/>
      <c r="D19" s="255"/>
      <c r="E19" s="255"/>
      <c r="F19" s="255"/>
      <c r="G19" s="247"/>
      <c r="H19" s="251"/>
      <c r="I19" s="255"/>
      <c r="J19" s="255"/>
      <c r="K19" s="255"/>
      <c r="L19" s="255"/>
      <c r="M19" s="255"/>
      <c r="N19" s="247"/>
      <c r="O19" s="81"/>
      <c r="P19" s="256"/>
      <c r="Q19" s="256"/>
      <c r="R19" s="256"/>
      <c r="S19" s="256"/>
      <c r="T19" s="256"/>
    </row>
    <row r="20" customFormat="false" ht="15" hidden="false" customHeight="false" outlineLevel="0" collapsed="false">
      <c r="A20" s="259"/>
      <c r="B20" s="255"/>
      <c r="C20" s="255"/>
      <c r="D20" s="255"/>
      <c r="E20" s="255"/>
      <c r="F20" s="255"/>
      <c r="G20" s="247"/>
      <c r="H20" s="251"/>
      <c r="I20" s="255"/>
      <c r="J20" s="255"/>
      <c r="K20" s="255"/>
      <c r="L20" s="255"/>
      <c r="M20" s="255"/>
      <c r="N20" s="247"/>
      <c r="O20" s="81"/>
      <c r="P20" s="256"/>
      <c r="Q20" s="256"/>
      <c r="R20" s="256"/>
      <c r="S20" s="256"/>
      <c r="T20" s="256"/>
    </row>
    <row r="21" customFormat="false" ht="15" hidden="false" customHeight="false" outlineLevel="0" collapsed="false">
      <c r="A21" s="259"/>
      <c r="B21" s="255"/>
      <c r="C21" s="255"/>
      <c r="D21" s="255"/>
      <c r="E21" s="255"/>
      <c r="F21" s="255"/>
      <c r="G21" s="247"/>
      <c r="H21" s="251"/>
      <c r="I21" s="255"/>
      <c r="J21" s="255"/>
      <c r="K21" s="255"/>
      <c r="L21" s="255"/>
      <c r="M21" s="255"/>
      <c r="N21" s="247"/>
      <c r="O21" s="81"/>
      <c r="P21" s="256"/>
      <c r="Q21" s="256"/>
      <c r="R21" s="256"/>
      <c r="S21" s="256"/>
      <c r="T21" s="256"/>
    </row>
    <row r="22" customFormat="false" ht="15" hidden="false" customHeight="false" outlineLevel="0" collapsed="false">
      <c r="A22" s="259"/>
      <c r="B22" s="255"/>
      <c r="C22" s="255"/>
      <c r="D22" s="255"/>
      <c r="E22" s="255"/>
      <c r="F22" s="255"/>
      <c r="G22" s="247"/>
      <c r="H22" s="251"/>
      <c r="I22" s="255"/>
      <c r="J22" s="255"/>
      <c r="K22" s="255"/>
      <c r="L22" s="255"/>
      <c r="M22" s="255"/>
      <c r="N22" s="247"/>
      <c r="O22" s="81"/>
      <c r="P22" s="260"/>
      <c r="Q22" s="260"/>
      <c r="R22" s="260"/>
      <c r="S22" s="260"/>
      <c r="T22" s="260"/>
    </row>
    <row r="23" customFormat="false" ht="15" hidden="false" customHeight="false" outlineLevel="0" collapsed="false">
      <c r="A23" s="259"/>
      <c r="B23" s="255"/>
      <c r="C23" s="255"/>
      <c r="D23" s="255"/>
      <c r="E23" s="255"/>
      <c r="F23" s="255"/>
      <c r="G23" s="247"/>
      <c r="H23" s="251"/>
      <c r="I23" s="255"/>
      <c r="J23" s="255"/>
      <c r="K23" s="255"/>
      <c r="L23" s="255"/>
      <c r="M23" s="255"/>
      <c r="N23" s="247"/>
      <c r="O23" s="247"/>
      <c r="P23" s="247"/>
      <c r="Q23" s="247"/>
      <c r="R23" s="247"/>
      <c r="S23" s="247"/>
      <c r="T23" s="247"/>
    </row>
    <row r="24" customFormat="false" ht="15" hidden="false" customHeight="false" outlineLevel="0" collapsed="false">
      <c r="A24" s="259"/>
      <c r="B24" s="261"/>
      <c r="C24" s="261"/>
      <c r="D24" s="261"/>
      <c r="E24" s="261"/>
      <c r="F24" s="261"/>
      <c r="G24" s="247"/>
      <c r="H24" s="251"/>
      <c r="I24" s="255"/>
      <c r="J24" s="255"/>
      <c r="K24" s="255"/>
      <c r="L24" s="255"/>
      <c r="M24" s="255"/>
      <c r="N24" s="247"/>
      <c r="O24" s="247"/>
      <c r="P24" s="247"/>
      <c r="Q24" s="247"/>
      <c r="R24" s="247"/>
      <c r="S24" s="247"/>
      <c r="T24" s="247"/>
    </row>
    <row r="25" customFormat="false" ht="15" hidden="false" customHeight="false" outlineLevel="0" collapsed="false">
      <c r="G25" s="247"/>
      <c r="H25" s="251"/>
      <c r="I25" s="255"/>
      <c r="J25" s="255"/>
      <c r="K25" s="255"/>
      <c r="L25" s="255"/>
      <c r="M25" s="255"/>
      <c r="N25" s="247"/>
      <c r="O25" s="247"/>
      <c r="P25" s="247"/>
      <c r="Q25" s="247"/>
      <c r="R25" s="247"/>
      <c r="S25" s="247"/>
      <c r="T25" s="247"/>
    </row>
    <row r="26" customFormat="false" ht="15" hidden="false" customHeight="false" outlineLevel="0" collapsed="false">
      <c r="B26" s="262" t="s">
        <v>200</v>
      </c>
      <c r="C26" s="262"/>
      <c r="D26" s="262"/>
      <c r="E26" s="262"/>
      <c r="F26" s="262"/>
      <c r="G26" s="247"/>
      <c r="H26" s="251"/>
      <c r="I26" s="261"/>
      <c r="J26" s="261"/>
      <c r="K26" s="261"/>
      <c r="L26" s="261"/>
      <c r="M26" s="261"/>
      <c r="N26" s="247"/>
      <c r="O26" s="247"/>
      <c r="P26" s="247"/>
      <c r="Q26" s="247"/>
      <c r="R26" s="247"/>
      <c r="S26" s="247"/>
      <c r="T26" s="247"/>
    </row>
    <row r="27" customFormat="false" ht="15" hidden="false" customHeight="false" outlineLevel="0" collapsed="false">
      <c r="B27" s="262"/>
      <c r="C27" s="262"/>
      <c r="D27" s="262"/>
      <c r="E27" s="262"/>
      <c r="F27" s="262"/>
    </row>
    <row r="28" customFormat="false" ht="15" hidden="false" customHeight="true" outlineLevel="0" collapsed="false">
      <c r="A28" s="55" t="s">
        <v>205</v>
      </c>
      <c r="B28" s="250"/>
      <c r="C28" s="250"/>
      <c r="D28" s="250"/>
      <c r="E28" s="250"/>
      <c r="F28" s="250"/>
    </row>
    <row r="29" customFormat="false" ht="15" hidden="false" customHeight="false" outlineLevel="0" collapsed="false">
      <c r="A29" s="55"/>
      <c r="B29" s="254"/>
      <c r="C29" s="254"/>
      <c r="D29" s="254"/>
      <c r="E29" s="254"/>
      <c r="F29" s="254"/>
    </row>
    <row r="30" customFormat="false" ht="15" hidden="false" customHeight="false" outlineLevel="0" collapsed="false">
      <c r="A30" s="55"/>
      <c r="B30" s="254"/>
      <c r="C30" s="254"/>
      <c r="D30" s="254"/>
      <c r="E30" s="254"/>
      <c r="F30" s="254"/>
    </row>
    <row r="31" customFormat="false" ht="15" hidden="false" customHeight="false" outlineLevel="0" collapsed="false">
      <c r="A31" s="55"/>
      <c r="B31" s="254"/>
      <c r="C31" s="254"/>
      <c r="D31" s="254"/>
      <c r="E31" s="254"/>
      <c r="F31" s="254"/>
    </row>
    <row r="32" customFormat="false" ht="15" hidden="false" customHeight="false" outlineLevel="0" collapsed="false">
      <c r="A32" s="55"/>
      <c r="B32" s="254"/>
      <c r="C32" s="254"/>
      <c r="D32" s="254"/>
      <c r="E32" s="254"/>
      <c r="F32" s="254"/>
    </row>
    <row r="33" customFormat="false" ht="15" hidden="false" customHeight="false" outlineLevel="0" collapsed="false">
      <c r="A33" s="55"/>
      <c r="B33" s="254"/>
      <c r="C33" s="254"/>
      <c r="D33" s="254"/>
      <c r="E33" s="254"/>
      <c r="F33" s="254"/>
    </row>
    <row r="34" customFormat="false" ht="15" hidden="false" customHeight="false" outlineLevel="0" collapsed="false">
      <c r="A34" s="55"/>
      <c r="B34" s="254"/>
      <c r="C34" s="254"/>
      <c r="D34" s="254"/>
      <c r="E34" s="254"/>
      <c r="F34" s="254"/>
    </row>
    <row r="35" customFormat="false" ht="15" hidden="false" customHeight="false" outlineLevel="0" collapsed="false">
      <c r="A35" s="55"/>
      <c r="B35" s="254"/>
      <c r="C35" s="254"/>
      <c r="D35" s="254"/>
      <c r="E35" s="254"/>
      <c r="F35" s="254"/>
    </row>
    <row r="36" customFormat="false" ht="15" hidden="false" customHeight="false" outlineLevel="0" collapsed="false">
      <c r="A36" s="55"/>
      <c r="B36" s="254"/>
      <c r="C36" s="254"/>
      <c r="D36" s="254"/>
      <c r="E36" s="254"/>
      <c r="F36" s="254"/>
    </row>
    <row r="37" customFormat="false" ht="15" hidden="false" customHeight="false" outlineLevel="0" collapsed="false">
      <c r="A37" s="55"/>
      <c r="B37" s="257"/>
      <c r="C37" s="257"/>
      <c r="D37" s="257"/>
      <c r="E37" s="257"/>
      <c r="F37" s="257"/>
    </row>
  </sheetData>
  <sheetProtection sheet="true" password="defd" objects="true" scenarios="true" selectLockedCells="true"/>
  <mergeCells count="83">
    <mergeCell ref="B1:F2"/>
    <mergeCell ref="I1:M2"/>
    <mergeCell ref="P1:T2"/>
    <mergeCell ref="A3:A9"/>
    <mergeCell ref="B3:F3"/>
    <mergeCell ref="H3:H26"/>
    <mergeCell ref="I3:M3"/>
    <mergeCell ref="O3:O22"/>
    <mergeCell ref="P3:T3"/>
    <mergeCell ref="B4:F4"/>
    <mergeCell ref="I4:M4"/>
    <mergeCell ref="P4:T4"/>
    <mergeCell ref="B5:F5"/>
    <mergeCell ref="I5:M5"/>
    <mergeCell ref="P5:T5"/>
    <mergeCell ref="B6:F6"/>
    <mergeCell ref="I6:M6"/>
    <mergeCell ref="P6:T6"/>
    <mergeCell ref="B7:F7"/>
    <mergeCell ref="I7:M7"/>
    <mergeCell ref="P7:T7"/>
    <mergeCell ref="B8:F8"/>
    <mergeCell ref="I8:M8"/>
    <mergeCell ref="P8:T8"/>
    <mergeCell ref="B9:F9"/>
    <mergeCell ref="I9:M9"/>
    <mergeCell ref="P9:T9"/>
    <mergeCell ref="I10:M10"/>
    <mergeCell ref="P10:T10"/>
    <mergeCell ref="B11:F12"/>
    <mergeCell ref="I11:M11"/>
    <mergeCell ref="P11:T11"/>
    <mergeCell ref="I12:M12"/>
    <mergeCell ref="P12:T12"/>
    <mergeCell ref="A13:A24"/>
    <mergeCell ref="B13:F13"/>
    <mergeCell ref="I13:M13"/>
    <mergeCell ref="P13:T13"/>
    <mergeCell ref="B14:F14"/>
    <mergeCell ref="I14:M14"/>
    <mergeCell ref="P14:T14"/>
    <mergeCell ref="B15:F15"/>
    <mergeCell ref="I15:M15"/>
    <mergeCell ref="P15:T15"/>
    <mergeCell ref="B16:F16"/>
    <mergeCell ref="I16:M16"/>
    <mergeCell ref="P16:T16"/>
    <mergeCell ref="B17:F17"/>
    <mergeCell ref="I17:M17"/>
    <mergeCell ref="P17:T17"/>
    <mergeCell ref="B18:F18"/>
    <mergeCell ref="I18:M18"/>
    <mergeCell ref="P18:T18"/>
    <mergeCell ref="B19:F19"/>
    <mergeCell ref="I19:M19"/>
    <mergeCell ref="P19:T19"/>
    <mergeCell ref="B20:F20"/>
    <mergeCell ref="I20:M20"/>
    <mergeCell ref="P20:T20"/>
    <mergeCell ref="B21:F21"/>
    <mergeCell ref="I21:M21"/>
    <mergeCell ref="P21:T21"/>
    <mergeCell ref="B22:F22"/>
    <mergeCell ref="I22:M22"/>
    <mergeCell ref="P22:T22"/>
    <mergeCell ref="B23:F23"/>
    <mergeCell ref="I23:M23"/>
    <mergeCell ref="B24:F24"/>
    <mergeCell ref="I24:M24"/>
    <mergeCell ref="I25:M25"/>
    <mergeCell ref="B26:F27"/>
    <mergeCell ref="I26:M26"/>
    <mergeCell ref="A28:A37"/>
    <mergeCell ref="B28:F28"/>
    <mergeCell ref="B29:F29"/>
    <mergeCell ref="B30:F30"/>
    <mergeCell ref="B31:F31"/>
    <mergeCell ref="B32:F32"/>
    <mergeCell ref="B33:F33"/>
    <mergeCell ref="B34:F34"/>
    <mergeCell ref="B35:F35"/>
    <mergeCell ref="B36:F36"/>
    <mergeCell ref="B37:F3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O192"/>
  <sheetViews>
    <sheetView windowProtection="false"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70918367346939"/>
  </cols>
  <sheetData>
    <row r="1" customFormat="false" ht="92.25" hidden="false" customHeight="false" outlineLevel="0" collapsed="false">
      <c r="A1" s="263" t="s">
        <v>206</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row>
    <row r="2" customFormat="false" ht="92.25" hidden="false" customHeight="false" outlineLevel="0" collapsed="false">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row>
    <row r="3" customFormat="false" ht="92.25" hidden="false" customHeight="false" outlineLevel="0" collapsed="false">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row>
    <row r="4" customFormat="false" ht="92.25" hidden="false" customHeight="false" outlineLevel="0" collapsed="false">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row>
    <row r="5" customFormat="false" ht="92.25" hidden="false" customHeight="false" outlineLevel="0" collapsed="false">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row>
    <row r="6" customFormat="false" ht="92.25" hidden="false" customHeight="false" outlineLevel="0" collapsed="false">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row>
    <row r="7" customFormat="false" ht="92.25" hidden="false" customHeight="false" outlineLevel="0" collapsed="false">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row>
    <row r="8" customFormat="false" ht="92.25" hidden="false" customHeight="false" outlineLevel="0" collapsed="false">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row>
    <row r="9" customFormat="false" ht="409.5" hidden="false" customHeight="false" outlineLevel="0" collapsed="false">
      <c r="A9" s="265" t="s">
        <v>207</v>
      </c>
      <c r="B9" s="265"/>
      <c r="C9" s="265"/>
      <c r="D9" s="265"/>
      <c r="E9" s="265"/>
      <c r="F9" s="265"/>
      <c r="G9" s="265"/>
      <c r="H9" s="4" t="n">
        <v>346</v>
      </c>
      <c r="I9" s="4" t="n">
        <v>692</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row>
    <row r="10" customFormat="false" ht="18.75" hidden="false" customHeight="false" outlineLevel="0" collapsed="false">
      <c r="A10" s="265"/>
      <c r="B10" s="265"/>
      <c r="C10" s="265"/>
      <c r="D10" s="265"/>
      <c r="E10" s="265"/>
      <c r="F10" s="265"/>
      <c r="G10" s="265"/>
      <c r="H10" s="266" t="s">
        <v>63</v>
      </c>
      <c r="I10" s="266"/>
      <c r="J10" s="266"/>
      <c r="K10" s="266"/>
      <c r="L10" s="266"/>
      <c r="M10" s="266"/>
      <c r="N10" s="266" t="s">
        <v>70</v>
      </c>
      <c r="O10" s="266"/>
      <c r="P10" s="266"/>
      <c r="Q10" s="266"/>
      <c r="R10" s="266" t="s">
        <v>75</v>
      </c>
      <c r="S10" s="267" t="s">
        <v>77</v>
      </c>
      <c r="T10" s="266" t="s">
        <v>79</v>
      </c>
      <c r="U10" s="266"/>
      <c r="V10" s="266"/>
      <c r="W10" s="266"/>
      <c r="X10" s="268" t="s">
        <v>208</v>
      </c>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9"/>
      <c r="BC10" s="270" t="s">
        <v>209</v>
      </c>
      <c r="BD10" s="270"/>
      <c r="BE10" s="270"/>
      <c r="BF10" s="270"/>
      <c r="BG10" s="270"/>
      <c r="BH10" s="270"/>
      <c r="BI10" s="270"/>
      <c r="BJ10" s="270"/>
      <c r="BK10" s="270"/>
      <c r="BL10" s="270"/>
    </row>
    <row r="11" customFormat="false" ht="75" hidden="false" customHeight="false" outlineLevel="0" collapsed="false">
      <c r="A11" s="265"/>
      <c r="B11" s="265"/>
      <c r="C11" s="265"/>
      <c r="D11" s="265"/>
      <c r="E11" s="265"/>
      <c r="F11" s="265"/>
      <c r="G11" s="265"/>
      <c r="H11" s="271" t="s">
        <v>64</v>
      </c>
      <c r="I11" s="272" t="s">
        <v>65</v>
      </c>
      <c r="J11" s="272" t="s">
        <v>66</v>
      </c>
      <c r="K11" s="272" t="s">
        <v>67</v>
      </c>
      <c r="L11" s="273" t="s">
        <v>68</v>
      </c>
      <c r="M11" s="274" t="s">
        <v>69</v>
      </c>
      <c r="N11" s="271" t="s">
        <v>71</v>
      </c>
      <c r="O11" s="272" t="s">
        <v>72</v>
      </c>
      <c r="P11" s="273" t="s">
        <v>73</v>
      </c>
      <c r="Q11" s="274" t="s">
        <v>74</v>
      </c>
      <c r="R11" s="275" t="s">
        <v>76</v>
      </c>
      <c r="S11" s="275" t="s">
        <v>78</v>
      </c>
      <c r="T11" s="271" t="s">
        <v>80</v>
      </c>
      <c r="U11" s="272" t="s">
        <v>81</v>
      </c>
      <c r="V11" s="272" t="s">
        <v>83</v>
      </c>
      <c r="W11" s="276" t="s">
        <v>82</v>
      </c>
      <c r="X11" s="277" t="str">
        <f aca="false">'Per item requirement'!AC11</f>
        <v>Stygian Furie</v>
      </c>
      <c r="Y11" s="278" t="str">
        <f aca="false">'Per item requirement'!AD11</f>
        <v>Centurion Superlight</v>
      </c>
      <c r="Z11" s="278" t="str">
        <f aca="false">'Per item requirement'!AE11</f>
        <v>Improved Mineral Scanner</v>
      </c>
      <c r="AA11" s="278" t="str">
        <f aca="false">'Per item requirement'!AF11</f>
        <v>High Drain Power Cell</v>
      </c>
      <c r="AB11" s="278" t="str">
        <f aca="false">'Per item requirement'!AG11</f>
        <v>Improved High Drain Power Cell</v>
      </c>
      <c r="AC11" s="278" t="str">
        <f aca="false">'Per item requirement'!AH11</f>
        <v>Corvus Widowmaker</v>
      </c>
      <c r="AD11" s="278" t="str">
        <f aca="false">'Per item requirement'!AI11</f>
        <v>Concussion Railgun</v>
      </c>
      <c r="AE11" s="278" t="str">
        <f aca="false">'Per item requirement'!AJ11</f>
        <v>BioCom Miniature Teller-ulam Mine</v>
      </c>
      <c r="AF11" s="278" t="str">
        <f aca="false">'Per item requirement'!AK11</f>
        <v>Aeolus Light Repair Turret</v>
      </c>
      <c r="AG11" s="278" t="str">
        <f aca="false">'Per item requirement'!AL11</f>
        <v>Firecracker Turret</v>
      </c>
      <c r="AH11" s="278" t="str">
        <f aca="false">'Per item requirement'!AM11</f>
        <v>Neutron MKIII Turret</v>
      </c>
      <c r="AI11" s="278" t="n">
        <f aca="false">'Additional items'!$P3</f>
        <v>0</v>
      </c>
      <c r="AJ11" s="278" t="n">
        <f aca="false">'Additional items'!$P4</f>
        <v>0</v>
      </c>
      <c r="AK11" s="278" t="n">
        <f aca="false">'Additional items'!$P5</f>
        <v>0</v>
      </c>
      <c r="AL11" s="278" t="n">
        <f aca="false">'Additional items'!$P6</f>
        <v>0</v>
      </c>
      <c r="AM11" s="278" t="n">
        <f aca="false">'Additional items'!$P7</f>
        <v>0</v>
      </c>
      <c r="AN11" s="278" t="n">
        <f aca="false">'Additional items'!$P8</f>
        <v>0</v>
      </c>
      <c r="AO11" s="278" t="n">
        <f aca="false">'Additional items'!$P9</f>
        <v>0</v>
      </c>
      <c r="AP11" s="278" t="n">
        <f aca="false">'Additional items'!$P10</f>
        <v>0</v>
      </c>
      <c r="AQ11" s="278" t="n">
        <f aca="false">'Additional items'!$P11</f>
        <v>0</v>
      </c>
      <c r="AR11" s="278" t="n">
        <f aca="false">'Additional items'!$P12</f>
        <v>0</v>
      </c>
      <c r="AS11" s="278" t="n">
        <f aca="false">'Additional items'!$P13</f>
        <v>0</v>
      </c>
      <c r="AT11" s="278" t="n">
        <f aca="false">'Additional items'!$P14</f>
        <v>0</v>
      </c>
      <c r="AU11" s="278" t="n">
        <f aca="false">'Additional items'!$P15</f>
        <v>0</v>
      </c>
      <c r="AV11" s="278" t="n">
        <f aca="false">'Additional items'!$P16</f>
        <v>0</v>
      </c>
      <c r="AW11" s="278" t="n">
        <f aca="false">'Additional items'!$P17</f>
        <v>0</v>
      </c>
      <c r="AX11" s="278" t="n">
        <f aca="false">'Additional items'!$P18</f>
        <v>0</v>
      </c>
      <c r="AY11" s="278" t="n">
        <f aca="false">'Additional items'!$P19</f>
        <v>0</v>
      </c>
      <c r="AZ11" s="278" t="n">
        <f aca="false">'Additional items'!$P20</f>
        <v>0</v>
      </c>
      <c r="BA11" s="278" t="n">
        <f aca="false">'Additional items'!$P21</f>
        <v>0</v>
      </c>
      <c r="BB11" s="278" t="n">
        <f aca="false">'Additional items'!$P22</f>
        <v>0</v>
      </c>
      <c r="BC11" s="279" t="s">
        <v>41</v>
      </c>
      <c r="BD11" s="279" t="s">
        <v>43</v>
      </c>
      <c r="BE11" s="279" t="s">
        <v>44</v>
      </c>
      <c r="BF11" s="280" t="n">
        <f aca="false">'Additional items'!$B$3</f>
        <v>0</v>
      </c>
      <c r="BG11" s="280" t="n">
        <f aca="false">'Additional items'!$B$4</f>
        <v>0</v>
      </c>
      <c r="BH11" s="280" t="n">
        <f aca="false">'Additional items'!$B$5</f>
        <v>0</v>
      </c>
      <c r="BI11" s="280" t="n">
        <f aca="false">'Additional items'!$B$6</f>
        <v>0</v>
      </c>
      <c r="BJ11" s="280" t="n">
        <f aca="false">'Additional items'!$B$7</f>
        <v>0</v>
      </c>
      <c r="BK11" s="280" t="n">
        <f aca="false">'Additional items'!$B$8</f>
        <v>0</v>
      </c>
      <c r="BL11" s="280" t="n">
        <f aca="false">'Additional items'!$B$9</f>
        <v>0</v>
      </c>
    </row>
    <row r="12" customFormat="false" ht="18.75" hidden="false" customHeight="false" outlineLevel="0" collapsed="false">
      <c r="A12" s="265"/>
      <c r="B12" s="265"/>
      <c r="C12" s="265"/>
      <c r="D12" s="265"/>
      <c r="E12" s="265"/>
      <c r="F12" s="265"/>
      <c r="G12" s="265"/>
      <c r="H12" s="271"/>
      <c r="I12" s="272"/>
      <c r="J12" s="272"/>
      <c r="K12" s="272"/>
      <c r="L12" s="273"/>
      <c r="M12" s="274"/>
      <c r="N12" s="271"/>
      <c r="O12" s="272"/>
      <c r="P12" s="273"/>
      <c r="Q12" s="274"/>
      <c r="R12" s="275"/>
      <c r="S12" s="275"/>
      <c r="T12" s="271"/>
      <c r="U12" s="272"/>
      <c r="V12" s="272"/>
      <c r="W12" s="276"/>
      <c r="X12" s="277"/>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9"/>
      <c r="BD12" s="279"/>
      <c r="BE12" s="279"/>
      <c r="BF12" s="279"/>
      <c r="BG12" s="279"/>
      <c r="BH12" s="279"/>
      <c r="BI12" s="279"/>
      <c r="BJ12" s="279"/>
      <c r="BK12" s="279"/>
      <c r="BL12" s="279"/>
    </row>
    <row r="13" customFormat="false" ht="18.75" hidden="false" customHeight="false" outlineLevel="0" collapsed="false">
      <c r="A13" s="265"/>
      <c r="B13" s="265"/>
      <c r="C13" s="265"/>
      <c r="D13" s="265"/>
      <c r="E13" s="265"/>
      <c r="F13" s="265"/>
      <c r="G13" s="265"/>
      <c r="H13" s="271"/>
      <c r="I13" s="272"/>
      <c r="J13" s="272"/>
      <c r="K13" s="272"/>
      <c r="L13" s="273"/>
      <c r="M13" s="274"/>
      <c r="N13" s="271"/>
      <c r="O13" s="272"/>
      <c r="P13" s="273"/>
      <c r="Q13" s="274"/>
      <c r="R13" s="275"/>
      <c r="S13" s="275"/>
      <c r="T13" s="271"/>
      <c r="U13" s="272"/>
      <c r="V13" s="272"/>
      <c r="W13" s="276"/>
      <c r="X13" s="277"/>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9"/>
      <c r="BD13" s="279"/>
      <c r="BE13" s="279"/>
      <c r="BF13" s="279"/>
      <c r="BG13" s="279"/>
      <c r="BH13" s="279"/>
      <c r="BI13" s="279"/>
      <c r="BJ13" s="279"/>
      <c r="BK13" s="279"/>
      <c r="BL13" s="279"/>
    </row>
    <row r="14" customFormat="false" ht="18.75" hidden="false" customHeight="false" outlineLevel="0" collapsed="false">
      <c r="A14" s="281"/>
      <c r="B14" s="281"/>
      <c r="C14" s="281"/>
      <c r="D14" s="281"/>
      <c r="E14" s="281"/>
      <c r="F14" s="281"/>
      <c r="G14" s="281"/>
      <c r="H14" s="271"/>
      <c r="I14" s="272"/>
      <c r="J14" s="272"/>
      <c r="K14" s="272"/>
      <c r="L14" s="273"/>
      <c r="M14" s="274"/>
      <c r="N14" s="271"/>
      <c r="O14" s="272"/>
      <c r="P14" s="273"/>
      <c r="Q14" s="274"/>
      <c r="R14" s="275"/>
      <c r="S14" s="275"/>
      <c r="T14" s="271"/>
      <c r="U14" s="272"/>
      <c r="V14" s="272"/>
      <c r="W14" s="276"/>
      <c r="X14" s="282"/>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79"/>
      <c r="BD14" s="279"/>
      <c r="BE14" s="279"/>
      <c r="BF14" s="279"/>
      <c r="BG14" s="279"/>
      <c r="BH14" s="279"/>
      <c r="BI14" s="279"/>
      <c r="BJ14" s="279"/>
      <c r="BK14" s="279"/>
      <c r="BL14" s="279"/>
    </row>
    <row r="15" customFormat="false" ht="18.75" hidden="false" customHeight="false" outlineLevel="0" collapsed="false">
      <c r="A15" s="284"/>
      <c r="B15" s="284"/>
      <c r="C15" s="284"/>
      <c r="D15" s="284"/>
      <c r="E15" s="284"/>
      <c r="F15" s="284"/>
      <c r="G15" s="285" t="s">
        <v>210</v>
      </c>
      <c r="H15" s="286" t="n">
        <f aca="false">IF('Per item requirement'!M15="","",'Per item requirement'!M15)</f>
        <v>120</v>
      </c>
      <c r="I15" s="287" t="n">
        <f aca="false">IF('Per item requirement'!N15="","",'Per item requirement'!N15)</f>
        <v>50</v>
      </c>
      <c r="J15" s="287" t="n">
        <f aca="false">IF('Per item requirement'!O15="","",'Per item requirement'!O15)</f>
        <v>22</v>
      </c>
      <c r="K15" s="287" t="n">
        <f aca="false">IF('Per item requirement'!P15="","",'Per item requirement'!P15)</f>
        <v>185</v>
      </c>
      <c r="L15" s="288" t="n">
        <f aca="false">IF('Per item requirement'!Q15="","",'Per item requirement'!Q15)</f>
        <v>185</v>
      </c>
      <c r="M15" s="289" t="n">
        <f aca="false">IF('Per item requirement'!R15="","",'Per item requirement'!R15)</f>
        <v>185</v>
      </c>
      <c r="N15" s="286" t="n">
        <f aca="false">IF('Per item requirement'!S15="","",'Per item requirement'!S15)</f>
        <v>160</v>
      </c>
      <c r="O15" s="287" t="str">
        <f aca="false">IF('Per item requirement'!T15="","",'Per item requirement'!T15)</f>
        <v>?</v>
      </c>
      <c r="P15" s="288" t="str">
        <f aca="false">IF('Per item requirement'!U15="","",'Per item requirement'!U15)</f>
        <v>?</v>
      </c>
      <c r="Q15" s="289" t="str">
        <f aca="false">IF('Per item requirement'!V15="","",'Per item requirement'!V15)</f>
        <v>?</v>
      </c>
      <c r="R15" s="290" t="n">
        <f aca="false">IF('Per item requirement'!W15="","",'Per item requirement'!W15)</f>
        <v>140</v>
      </c>
      <c r="S15" s="291" t="n">
        <f aca="false">IF('Per item requirement'!X15="","",'Per item requirement'!X15)</f>
        <v>190</v>
      </c>
      <c r="T15" s="286" t="n">
        <f aca="false">IF('Per item requirement'!Y15="","",'Per item requirement'!Y15)</f>
        <v>170</v>
      </c>
      <c r="U15" s="287" t="n">
        <f aca="false">IF('Per item requirement'!Z15="","",'Per item requirement'!Z15)</f>
        <v>180</v>
      </c>
      <c r="V15" s="287" t="n">
        <f aca="false">IF('Per item requirement'!AA15="","",'Per item requirement'!AA15)</f>
        <v>178</v>
      </c>
      <c r="W15" s="292" t="str">
        <f aca="false">IF('Per item requirement'!AB15="","",'Per item requirement'!AB15)</f>
        <v>?</v>
      </c>
      <c r="X15" s="293" t="str">
        <f aca="false">IF('Per item requirement'!AC15="","",'Per item requirement'!AC15)</f>
        <v>?</v>
      </c>
      <c r="Y15" s="294" t="str">
        <f aca="false">IF('Per item requirement'!AD15="","",'Per item requirement'!AD15)</f>
        <v>?</v>
      </c>
      <c r="Z15" s="294" t="str">
        <f aca="false">IF('Per item requirement'!AE15="","",'Per item requirement'!AE15)</f>
        <v>?</v>
      </c>
      <c r="AA15" s="294" t="str">
        <f aca="false">IF('Per item requirement'!AF15="","",'Per item requirement'!AF15)</f>
        <v>?</v>
      </c>
      <c r="AB15" s="294" t="str">
        <f aca="false">IF('Per item requirement'!AG15="","",'Per item requirement'!AG15)</f>
        <v>?</v>
      </c>
      <c r="AC15" s="294" t="str">
        <f aca="false">IF('Per item requirement'!AH15="","",'Per item requirement'!AH15)</f>
        <v>?</v>
      </c>
      <c r="AD15" s="294" t="str">
        <f aca="false">IF('Per item requirement'!AI15="","",'Per item requirement'!AI15)</f>
        <v>?</v>
      </c>
      <c r="AE15" s="294" t="str">
        <f aca="false">IF('Per item requirement'!AJ15="","",'Per item requirement'!AJ15)</f>
        <v>?</v>
      </c>
      <c r="AF15" s="294" t="str">
        <f aca="false">IF('Per item requirement'!AK15="","",'Per item requirement'!AK15)</f>
        <v>?</v>
      </c>
      <c r="AG15" s="294" t="str">
        <f aca="false">IF('Per item requirement'!AL15="","",'Per item requirement'!AL15)</f>
        <v>?</v>
      </c>
      <c r="AH15" s="294" t="str">
        <f aca="false">IF('Per item requirement'!AM15="","",'Per item requirement'!AM15)</f>
        <v>?</v>
      </c>
      <c r="AI15" s="294" t="str">
        <f aca="false">IF('Per item requirement'!AN15="","",'Per item requirement'!AN15)</f>
        <v>?</v>
      </c>
      <c r="AJ15" s="294" t="str">
        <f aca="false">IF('Per item requirement'!AO15="","",'Per item requirement'!AO15)</f>
        <v>?</v>
      </c>
      <c r="AK15" s="294" t="str">
        <f aca="false">IF('Per item requirement'!AP15="","",'Per item requirement'!AP15)</f>
        <v>?</v>
      </c>
      <c r="AL15" s="294" t="str">
        <f aca="false">IF('Per item requirement'!AQ15="","",'Per item requirement'!AQ15)</f>
        <v>?</v>
      </c>
      <c r="AM15" s="294" t="str">
        <f aca="false">IF('Per item requirement'!AR15="","",'Per item requirement'!AR15)</f>
        <v>?</v>
      </c>
      <c r="AN15" s="294" t="str">
        <f aca="false">IF('Per item requirement'!AS15="","",'Per item requirement'!AS15)</f>
        <v>?</v>
      </c>
      <c r="AO15" s="294" t="str">
        <f aca="false">IF('Per item requirement'!AT15="","",'Per item requirement'!AT15)</f>
        <v>?</v>
      </c>
      <c r="AP15" s="294" t="str">
        <f aca="false">IF('Per item requirement'!AU15="","",'Per item requirement'!AU15)</f>
        <v>?</v>
      </c>
      <c r="AQ15" s="294" t="str">
        <f aca="false">IF('Per item requirement'!AV15="","",'Per item requirement'!AV15)</f>
        <v>?</v>
      </c>
      <c r="AR15" s="294" t="str">
        <f aca="false">IF('Per item requirement'!AW15="","",'Per item requirement'!AW15)</f>
        <v>?</v>
      </c>
      <c r="AS15" s="294" t="str">
        <f aca="false">IF('Per item requirement'!AX15="","",'Per item requirement'!AX15)</f>
        <v>?</v>
      </c>
      <c r="AT15" s="294" t="str">
        <f aca="false">IF('Per item requirement'!AY15="","",'Per item requirement'!AY15)</f>
        <v>?</v>
      </c>
      <c r="AU15" s="294" t="str">
        <f aca="false">IF('Per item requirement'!AZ15="","",'Per item requirement'!AZ15)</f>
        <v>?</v>
      </c>
      <c r="AV15" s="294" t="str">
        <f aca="false">IF('Per item requirement'!BA15="","",'Per item requirement'!BA15)</f>
        <v>?</v>
      </c>
      <c r="AW15" s="294" t="str">
        <f aca="false">IF('Per item requirement'!BB15="","",'Per item requirement'!BB15)</f>
        <v>?</v>
      </c>
      <c r="AX15" s="294" t="str">
        <f aca="false">IF('Per item requirement'!BC15="","",'Per item requirement'!BC15)</f>
        <v>?</v>
      </c>
      <c r="AY15" s="294" t="str">
        <f aca="false">IF('Per item requirement'!BD15="","",'Per item requirement'!BD15)</f>
        <v>?</v>
      </c>
      <c r="AZ15" s="294" t="str">
        <f aca="false">IF('Per item requirement'!BE15="","",'Per item requirement'!BE15)</f>
        <v>?</v>
      </c>
      <c r="BA15" s="294" t="str">
        <f aca="false">IF('Per item requirement'!BF15="","",'Per item requirement'!BF15)</f>
        <v>?</v>
      </c>
      <c r="BB15" s="295" t="str">
        <f aca="false">IF('Per item requirement'!BG15="","",'Per item requirement'!BG15)</f>
        <v>?</v>
      </c>
      <c r="BC15" s="296" t="str">
        <f aca="false">IF('Per item requirement'!BH15="","",'Per item requirement'!BH15)</f>
        <v>?</v>
      </c>
      <c r="BD15" s="296" t="str">
        <f aca="false">IF('Per item requirement'!BI15="","",'Per item requirement'!BI15)</f>
        <v>?</v>
      </c>
      <c r="BE15" s="296" t="str">
        <f aca="false">IF('Per item requirement'!BJ15="","",'Per item requirement'!BJ15)</f>
        <v>?</v>
      </c>
      <c r="BF15" s="296" t="str">
        <f aca="false">IF('Per item requirement'!BK15="","",'Per item requirement'!BK15)</f>
        <v>?</v>
      </c>
      <c r="BG15" s="296" t="str">
        <f aca="false">IF('Per item requirement'!BL15="","",'Per item requirement'!BL15)</f>
        <v>?</v>
      </c>
      <c r="BH15" s="296" t="str">
        <f aca="false">IF('Per item requirement'!BM15="","",'Per item requirement'!BM15)</f>
        <v>?</v>
      </c>
      <c r="BI15" s="296" t="str">
        <f aca="false">IF('Per item requirement'!BN15="","",'Per item requirement'!BN15)</f>
        <v>?</v>
      </c>
      <c r="BJ15" s="296" t="str">
        <f aca="false">IF('Per item requirement'!BO15="","",'Per item requirement'!BO15)</f>
        <v>?</v>
      </c>
      <c r="BK15" s="296" t="str">
        <f aca="false">IF('Per item requirement'!BP15="","",'Per item requirement'!BP15)</f>
        <v>?</v>
      </c>
      <c r="BL15" s="296" t="str">
        <f aca="false">IF('Per item requirement'!BQ15="","",'Per item requirement'!BQ15)</f>
        <v>?</v>
      </c>
    </row>
    <row r="16" customFormat="false" ht="15" hidden="false" customHeight="false" outlineLevel="0" collapsed="false">
      <c r="A16" s="297"/>
      <c r="B16" s="285"/>
      <c r="C16" s="285"/>
      <c r="D16" s="285"/>
      <c r="E16" s="285"/>
      <c r="F16" s="285"/>
      <c r="G16" s="285"/>
      <c r="H16" s="298"/>
      <c r="I16" s="299"/>
      <c r="J16" s="299"/>
      <c r="K16" s="300"/>
      <c r="L16" s="301"/>
      <c r="M16" s="302"/>
      <c r="N16" s="303"/>
      <c r="O16" s="300"/>
      <c r="P16" s="301"/>
      <c r="Q16" s="302"/>
      <c r="R16" s="304"/>
      <c r="S16" s="305"/>
      <c r="T16" s="303"/>
      <c r="U16" s="300"/>
      <c r="V16" s="300"/>
      <c r="W16" s="306"/>
      <c r="X16" s="298"/>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307"/>
      <c r="BC16" s="308"/>
      <c r="BD16" s="308"/>
      <c r="BE16" s="308"/>
      <c r="BF16" s="308"/>
      <c r="BG16" s="308"/>
      <c r="BH16" s="308"/>
      <c r="BI16" s="308"/>
      <c r="BJ16" s="308"/>
      <c r="BK16" s="308"/>
      <c r="BL16" s="308"/>
    </row>
    <row r="17" customFormat="false" ht="234" hidden="false" customHeight="false" outlineLevel="0" collapsed="false">
      <c r="A17" s="309" t="s">
        <v>62</v>
      </c>
      <c r="B17" s="310" t="s">
        <v>82</v>
      </c>
      <c r="C17" s="310"/>
      <c r="D17" s="310"/>
      <c r="E17" s="310"/>
      <c r="F17" s="310"/>
      <c r="G17" s="311" t="n">
        <f aca="false">SUM(H17:BL17)</f>
        <v>0</v>
      </c>
      <c r="H17" s="312"/>
      <c r="I17" s="313"/>
      <c r="J17" s="314"/>
      <c r="K17" s="314"/>
      <c r="L17" s="314"/>
      <c r="M17" s="315"/>
      <c r="N17" s="316"/>
      <c r="O17" s="314"/>
      <c r="P17" s="314"/>
      <c r="Q17" s="315"/>
      <c r="R17" s="311"/>
      <c r="S17" s="317"/>
      <c r="T17" s="316"/>
      <c r="U17" s="314"/>
      <c r="V17" s="314"/>
      <c r="W17" s="318"/>
      <c r="X17" s="316"/>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1" t="n">
        <f aca="false">'Per item requirement'!BH17*'Global Stock listing'!$G$12</f>
        <v>0</v>
      </c>
      <c r="BD17" s="311" t="n">
        <f aca="false">'Per item requirement'!BI17*'Global Stock listing'!$G$13</f>
        <v>0</v>
      </c>
      <c r="BE17" s="311" t="n">
        <f aca="false">'Per item requirement'!BJ17*'Global Stock listing'!$G$14</f>
        <v>0</v>
      </c>
      <c r="BF17" s="311" t="n">
        <f aca="false">'Per item requirement'!BK17*'Global Stock listing'!$G$15</f>
        <v>0</v>
      </c>
      <c r="BG17" s="311" t="n">
        <f aca="false">'Per item requirement'!BL17*'Global Stock listing'!$G$16</f>
        <v>0</v>
      </c>
      <c r="BH17" s="311" t="n">
        <f aca="false">'Per item requirement'!BM17*'Global Stock listing'!$G$17</f>
        <v>0</v>
      </c>
      <c r="BI17" s="311" t="n">
        <f aca="false">'Per item requirement'!BN17*'Global Stock listing'!$G$18</f>
        <v>0</v>
      </c>
      <c r="BJ17" s="311" t="n">
        <f aca="false">'Per item requirement'!BO17*'Global Stock listing'!$G$19</f>
        <v>0</v>
      </c>
      <c r="BK17" s="311" t="n">
        <f aca="false">'Per item requirement'!BP17*'Global Stock listing'!$G$20</f>
        <v>0</v>
      </c>
      <c r="BL17" s="311" t="n">
        <f aca="false">'Per item requirement'!BQ17*'Global Stock listing'!$G$21</f>
        <v>0</v>
      </c>
    </row>
    <row r="18" customFormat="false" ht="15" hidden="false" customHeight="false" outlineLevel="0" collapsed="false">
      <c r="A18" s="309"/>
      <c r="B18" s="319" t="s">
        <v>83</v>
      </c>
      <c r="C18" s="319"/>
      <c r="D18" s="319"/>
      <c r="E18" s="319"/>
      <c r="F18" s="319"/>
      <c r="G18" s="320" t="n">
        <f aca="false">SUM(H18:BL18)</f>
        <v>0</v>
      </c>
      <c r="H18" s="321"/>
      <c r="I18" s="322"/>
      <c r="J18" s="323"/>
      <c r="K18" s="323"/>
      <c r="L18" s="323"/>
      <c r="M18" s="324"/>
      <c r="N18" s="325"/>
      <c r="O18" s="323"/>
      <c r="P18" s="323"/>
      <c r="Q18" s="324"/>
      <c r="R18" s="320"/>
      <c r="S18" s="326"/>
      <c r="T18" s="325"/>
      <c r="U18" s="323"/>
      <c r="V18" s="322"/>
      <c r="W18" s="324"/>
      <c r="X18" s="325"/>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0" t="n">
        <f aca="false">'Per item requirement'!BH18*'Global Stock listing'!$G$12</f>
        <v>0</v>
      </c>
      <c r="BD18" s="320" t="n">
        <f aca="false">'Per item requirement'!BI18*'Global Stock listing'!$G$13</f>
        <v>0</v>
      </c>
      <c r="BE18" s="320" t="n">
        <f aca="false">'Per item requirement'!BJ18*'Global Stock listing'!$G$14</f>
        <v>0</v>
      </c>
      <c r="BF18" s="320" t="n">
        <f aca="false">'Per item requirement'!BK18*'Global Stock listing'!$G$15</f>
        <v>0</v>
      </c>
      <c r="BG18" s="320" t="n">
        <f aca="false">'Per item requirement'!BL18*'Global Stock listing'!$G$16</f>
        <v>0</v>
      </c>
      <c r="BH18" s="320" t="n">
        <f aca="false">'Per item requirement'!BM18*'Global Stock listing'!$G$17</f>
        <v>0</v>
      </c>
      <c r="BI18" s="320" t="n">
        <f aca="false">'Per item requirement'!BN18*'Global Stock listing'!$G$18</f>
        <v>0</v>
      </c>
      <c r="BJ18" s="320" t="n">
        <f aca="false">'Per item requirement'!BO18*'Global Stock listing'!$G$19</f>
        <v>0</v>
      </c>
      <c r="BK18" s="320" t="n">
        <f aca="false">'Per item requirement'!BP18*'Global Stock listing'!$G$20</f>
        <v>0</v>
      </c>
      <c r="BL18" s="320" t="n">
        <f aca="false">'Per item requirement'!BQ18*'Global Stock listing'!$G$21</f>
        <v>0</v>
      </c>
    </row>
    <row r="19" customFormat="false" ht="15" hidden="false" customHeight="false" outlineLevel="0" collapsed="false">
      <c r="A19" s="309"/>
      <c r="B19" s="319" t="s">
        <v>84</v>
      </c>
      <c r="C19" s="319"/>
      <c r="D19" s="319"/>
      <c r="E19" s="319"/>
      <c r="F19" s="319"/>
      <c r="G19" s="320" t="n">
        <f aca="false">SUM(H19:BL19)</f>
        <v>0</v>
      </c>
      <c r="H19" s="325"/>
      <c r="I19" s="323"/>
      <c r="J19" s="323"/>
      <c r="K19" s="323"/>
      <c r="L19" s="323"/>
      <c r="M19" s="324"/>
      <c r="N19" s="325"/>
      <c r="O19" s="323"/>
      <c r="P19" s="323"/>
      <c r="Q19" s="324"/>
      <c r="R19" s="320"/>
      <c r="S19" s="326"/>
      <c r="T19" s="325"/>
      <c r="U19" s="323"/>
      <c r="V19" s="323"/>
      <c r="W19" s="324"/>
      <c r="X19" s="325"/>
      <c r="Y19" s="323"/>
      <c r="Z19" s="323"/>
      <c r="AA19" s="323"/>
      <c r="AB19" s="323"/>
      <c r="AC19" s="323"/>
      <c r="AD19" s="323"/>
      <c r="AE19" s="323"/>
      <c r="AF19" s="322"/>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c r="BC19" s="320" t="n">
        <f aca="false">'Per item requirement'!BH19*'Global Stock listing'!$H$44</f>
        <v>0</v>
      </c>
      <c r="BD19" s="320" t="n">
        <f aca="false">'Per item requirement'!BI19*'Global Stock listing'!$H$44</f>
        <v>0</v>
      </c>
      <c r="BE19" s="320" t="n">
        <f aca="false">'Per item requirement'!BJ19*'Global Stock listing'!$H$44</f>
        <v>0</v>
      </c>
      <c r="BF19" s="320" t="n">
        <f aca="false">'Per item requirement'!BK19*'Global Stock listing'!$H$44</f>
        <v>0</v>
      </c>
      <c r="BG19" s="320" t="n">
        <f aca="false">'Per item requirement'!BL19*'Global Stock listing'!$H$44</f>
        <v>0</v>
      </c>
      <c r="BH19" s="320" t="n">
        <f aca="false">'Per item requirement'!BM19*'Global Stock listing'!$H$44</f>
        <v>0</v>
      </c>
      <c r="BI19" s="320" t="n">
        <f aca="false">'Per item requirement'!BN19*'Global Stock listing'!$H$44</f>
        <v>0</v>
      </c>
      <c r="BJ19" s="320" t="n">
        <f aca="false">'Per item requirement'!BO19*'Global Stock listing'!$H$44</f>
        <v>0</v>
      </c>
      <c r="BK19" s="320" t="n">
        <f aca="false">'Per item requirement'!BP19*'Global Stock listing'!$H$44</f>
        <v>0</v>
      </c>
      <c r="BL19" s="320" t="n">
        <f aca="false">'Per item requirement'!BQ19*'Global Stock listing'!$H$44</f>
        <v>0</v>
      </c>
    </row>
    <row r="20" customFormat="false" ht="15" hidden="false" customHeight="false" outlineLevel="0" collapsed="false">
      <c r="A20" s="309"/>
      <c r="B20" s="319" t="s">
        <v>85</v>
      </c>
      <c r="C20" s="319"/>
      <c r="D20" s="319"/>
      <c r="E20" s="319"/>
      <c r="F20" s="319"/>
      <c r="G20" s="320" t="n">
        <f aca="false">SUM(H20:BL20)</f>
        <v>0</v>
      </c>
      <c r="H20" s="325"/>
      <c r="I20" s="323"/>
      <c r="J20" s="323"/>
      <c r="K20" s="323"/>
      <c r="L20" s="323"/>
      <c r="M20" s="324"/>
      <c r="N20" s="325"/>
      <c r="O20" s="323"/>
      <c r="P20" s="323"/>
      <c r="Q20" s="324"/>
      <c r="R20" s="320"/>
      <c r="S20" s="326"/>
      <c r="T20" s="325"/>
      <c r="U20" s="323"/>
      <c r="V20" s="323"/>
      <c r="W20" s="324"/>
      <c r="X20" s="325"/>
      <c r="Y20" s="323"/>
      <c r="Z20" s="323"/>
      <c r="AA20" s="323"/>
      <c r="AB20" s="323"/>
      <c r="AC20" s="323"/>
      <c r="AD20" s="323"/>
      <c r="AE20" s="322"/>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0" t="n">
        <f aca="false">'Per item requirement'!BH20*'Global Stock listing'!$H$45</f>
        <v>0</v>
      </c>
      <c r="BD20" s="320" t="n">
        <f aca="false">'Per item requirement'!BI20*'Global Stock listing'!$H$45</f>
        <v>0</v>
      </c>
      <c r="BE20" s="320" t="n">
        <f aca="false">'Per item requirement'!BJ20*'Global Stock listing'!$H$45</f>
        <v>0</v>
      </c>
      <c r="BF20" s="320" t="n">
        <f aca="false">'Per item requirement'!BK20*'Global Stock listing'!$H$45</f>
        <v>0</v>
      </c>
      <c r="BG20" s="320" t="n">
        <f aca="false">'Per item requirement'!BL20*'Global Stock listing'!$H$45</f>
        <v>0</v>
      </c>
      <c r="BH20" s="320" t="n">
        <f aca="false">'Per item requirement'!BM20*'Global Stock listing'!$H$45</f>
        <v>0</v>
      </c>
      <c r="BI20" s="320" t="n">
        <f aca="false">'Per item requirement'!BN20*'Global Stock listing'!$H$45</f>
        <v>0</v>
      </c>
      <c r="BJ20" s="320" t="n">
        <f aca="false">'Per item requirement'!BO20*'Global Stock listing'!$H$45</f>
        <v>0</v>
      </c>
      <c r="BK20" s="320" t="n">
        <f aca="false">'Per item requirement'!BP20*'Global Stock listing'!$H$45</f>
        <v>0</v>
      </c>
      <c r="BL20" s="320" t="n">
        <f aca="false">'Per item requirement'!BQ20*'Global Stock listing'!$H$45</f>
        <v>0</v>
      </c>
    </row>
    <row r="21" customFormat="false" ht="15" hidden="false" customHeight="false" outlineLevel="0" collapsed="false">
      <c r="A21" s="309"/>
      <c r="B21" s="319" t="s">
        <v>86</v>
      </c>
      <c r="C21" s="319"/>
      <c r="D21" s="319"/>
      <c r="E21" s="319"/>
      <c r="F21" s="319"/>
      <c r="G21" s="320" t="n">
        <f aca="false">SUM(H21:BL21)</f>
        <v>0</v>
      </c>
      <c r="H21" s="325"/>
      <c r="I21" s="323"/>
      <c r="J21" s="323"/>
      <c r="K21" s="323"/>
      <c r="L21" s="323"/>
      <c r="M21" s="324"/>
      <c r="N21" s="325"/>
      <c r="O21" s="323"/>
      <c r="P21" s="323"/>
      <c r="Q21" s="324"/>
      <c r="R21" s="320"/>
      <c r="S21" s="326"/>
      <c r="T21" s="325"/>
      <c r="U21" s="323"/>
      <c r="V21" s="323"/>
      <c r="W21" s="324"/>
      <c r="X21" s="325"/>
      <c r="Y21" s="322"/>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0" t="n">
        <f aca="false">'Per item requirement'!BH21*'Global Stock listing'!$H$46</f>
        <v>0</v>
      </c>
      <c r="BD21" s="320" t="n">
        <f aca="false">'Per item requirement'!BI21*'Global Stock listing'!$H$46</f>
        <v>0</v>
      </c>
      <c r="BE21" s="320" t="n">
        <f aca="false">'Per item requirement'!BJ21*'Global Stock listing'!$H$46</f>
        <v>0</v>
      </c>
      <c r="BF21" s="320" t="n">
        <f aca="false">'Per item requirement'!BK21*'Global Stock listing'!$H$46</f>
        <v>0</v>
      </c>
      <c r="BG21" s="320" t="n">
        <f aca="false">'Per item requirement'!BL21*'Global Stock listing'!$H$46</f>
        <v>0</v>
      </c>
      <c r="BH21" s="320" t="n">
        <f aca="false">'Per item requirement'!BM21*'Global Stock listing'!$H$46</f>
        <v>0</v>
      </c>
      <c r="BI21" s="320" t="n">
        <f aca="false">'Per item requirement'!BN21*'Global Stock listing'!$H$46</f>
        <v>0</v>
      </c>
      <c r="BJ21" s="320" t="n">
        <f aca="false">'Per item requirement'!BO21*'Global Stock listing'!$H$46</f>
        <v>0</v>
      </c>
      <c r="BK21" s="320" t="n">
        <f aca="false">'Per item requirement'!BP21*'Global Stock listing'!$H$46</f>
        <v>0</v>
      </c>
      <c r="BL21" s="320" t="n">
        <f aca="false">'Per item requirement'!BQ21*'Global Stock listing'!$H$46</f>
        <v>0</v>
      </c>
    </row>
    <row r="22" customFormat="false" ht="15" hidden="false" customHeight="false" outlineLevel="0" collapsed="false">
      <c r="A22" s="309"/>
      <c r="B22" s="319" t="s">
        <v>87</v>
      </c>
      <c r="C22" s="319"/>
      <c r="D22" s="319"/>
      <c r="E22" s="319"/>
      <c r="F22" s="319"/>
      <c r="G22" s="320" t="n">
        <f aca="false">SUM(H22:BL22)</f>
        <v>0</v>
      </c>
      <c r="H22" s="325"/>
      <c r="I22" s="323"/>
      <c r="J22" s="323"/>
      <c r="K22" s="323"/>
      <c r="L22" s="323"/>
      <c r="M22" s="324"/>
      <c r="N22" s="325"/>
      <c r="O22" s="323"/>
      <c r="P22" s="323"/>
      <c r="Q22" s="324"/>
      <c r="R22" s="320"/>
      <c r="S22" s="326"/>
      <c r="T22" s="325"/>
      <c r="U22" s="323"/>
      <c r="V22" s="323"/>
      <c r="W22" s="324"/>
      <c r="X22" s="325"/>
      <c r="Y22" s="323"/>
      <c r="Z22" s="323"/>
      <c r="AA22" s="323"/>
      <c r="AB22" s="323"/>
      <c r="AC22" s="323"/>
      <c r="AD22" s="322"/>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0" t="n">
        <f aca="false">'Per item requirement'!BH22*'Global Stock listing'!$H$47</f>
        <v>0</v>
      </c>
      <c r="BD22" s="320" t="n">
        <f aca="false">'Per item requirement'!BI22*'Global Stock listing'!$H$47</f>
        <v>0</v>
      </c>
      <c r="BE22" s="320" t="n">
        <f aca="false">'Per item requirement'!BJ22*'Global Stock listing'!$H$47</f>
        <v>0</v>
      </c>
      <c r="BF22" s="320" t="n">
        <f aca="false">'Per item requirement'!BK22*'Global Stock listing'!$H$47</f>
        <v>0</v>
      </c>
      <c r="BG22" s="320" t="n">
        <f aca="false">'Per item requirement'!BL22*'Global Stock listing'!$H$47</f>
        <v>0</v>
      </c>
      <c r="BH22" s="320" t="n">
        <f aca="false">'Per item requirement'!BM22*'Global Stock listing'!$H$47</f>
        <v>0</v>
      </c>
      <c r="BI22" s="320" t="n">
        <f aca="false">'Per item requirement'!BN22*'Global Stock listing'!$H$47</f>
        <v>0</v>
      </c>
      <c r="BJ22" s="320" t="n">
        <f aca="false">'Per item requirement'!BO22*'Global Stock listing'!$H$47</f>
        <v>0</v>
      </c>
      <c r="BK22" s="320" t="n">
        <f aca="false">'Per item requirement'!BP22*'Global Stock listing'!$H$47</f>
        <v>0</v>
      </c>
      <c r="BL22" s="320" t="n">
        <f aca="false">'Per item requirement'!BQ22*'Global Stock listing'!$H$47</f>
        <v>0</v>
      </c>
    </row>
    <row r="23" customFormat="false" ht="15" hidden="false" customHeight="false" outlineLevel="0" collapsed="false">
      <c r="A23" s="309"/>
      <c r="B23" s="319" t="s">
        <v>88</v>
      </c>
      <c r="C23" s="319"/>
      <c r="D23" s="319"/>
      <c r="E23" s="319"/>
      <c r="F23" s="319"/>
      <c r="G23" s="320" t="n">
        <f aca="false">SUM(H23:BL23)</f>
        <v>0</v>
      </c>
      <c r="H23" s="325"/>
      <c r="I23" s="323"/>
      <c r="J23" s="323"/>
      <c r="K23" s="323"/>
      <c r="L23" s="323"/>
      <c r="M23" s="324"/>
      <c r="N23" s="325"/>
      <c r="O23" s="323"/>
      <c r="P23" s="323"/>
      <c r="Q23" s="324"/>
      <c r="R23" s="320"/>
      <c r="S23" s="326"/>
      <c r="T23" s="325"/>
      <c r="U23" s="323"/>
      <c r="V23" s="323"/>
      <c r="W23" s="324"/>
      <c r="X23" s="325"/>
      <c r="Y23" s="323"/>
      <c r="Z23" s="323"/>
      <c r="AA23" s="323"/>
      <c r="AB23" s="323"/>
      <c r="AC23" s="322"/>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0" t="n">
        <f aca="false">'Per item requirement'!BH23*'Global Stock listing'!$H$48</f>
        <v>0</v>
      </c>
      <c r="BD23" s="320" t="n">
        <f aca="false">'Per item requirement'!BI23*'Global Stock listing'!$H$48</f>
        <v>0</v>
      </c>
      <c r="BE23" s="320" t="n">
        <f aca="false">'Per item requirement'!BJ23*'Global Stock listing'!$H$48</f>
        <v>0</v>
      </c>
      <c r="BF23" s="320" t="n">
        <f aca="false">'Per item requirement'!BK23*'Global Stock listing'!$H$48</f>
        <v>0</v>
      </c>
      <c r="BG23" s="320" t="n">
        <f aca="false">'Per item requirement'!BL23*'Global Stock listing'!$H$48</f>
        <v>0</v>
      </c>
      <c r="BH23" s="320" t="n">
        <f aca="false">'Per item requirement'!BM23*'Global Stock listing'!$H$48</f>
        <v>0</v>
      </c>
      <c r="BI23" s="320" t="n">
        <f aca="false">'Per item requirement'!BN23*'Global Stock listing'!$H$48</f>
        <v>0</v>
      </c>
      <c r="BJ23" s="320" t="n">
        <f aca="false">'Per item requirement'!BO23*'Global Stock listing'!$H$48</f>
        <v>0</v>
      </c>
      <c r="BK23" s="320" t="n">
        <f aca="false">'Per item requirement'!BP23*'Global Stock listing'!$H$48</f>
        <v>0</v>
      </c>
      <c r="BL23" s="320" t="n">
        <f aca="false">'Per item requirement'!BQ23*'Global Stock listing'!$H$48</f>
        <v>0</v>
      </c>
    </row>
    <row r="24" customFormat="false" ht="15" hidden="false" customHeight="false" outlineLevel="0" collapsed="false">
      <c r="A24" s="309"/>
      <c r="B24" s="319" t="s">
        <v>81</v>
      </c>
      <c r="C24" s="319"/>
      <c r="D24" s="319"/>
      <c r="E24" s="319"/>
      <c r="F24" s="319"/>
      <c r="G24" s="320" t="n">
        <f aca="false">SUM(H24:BL24)</f>
        <v>0</v>
      </c>
      <c r="H24" s="321"/>
      <c r="I24" s="322"/>
      <c r="J24" s="323"/>
      <c r="K24" s="323"/>
      <c r="L24" s="323"/>
      <c r="M24" s="324"/>
      <c r="N24" s="325"/>
      <c r="O24" s="323"/>
      <c r="P24" s="323"/>
      <c r="Q24" s="324"/>
      <c r="R24" s="320"/>
      <c r="S24" s="326"/>
      <c r="T24" s="325"/>
      <c r="U24" s="322"/>
      <c r="V24" s="323"/>
      <c r="W24" s="324"/>
      <c r="X24" s="325"/>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0" t="n">
        <f aca="false">'Per item requirement'!BH24*'Global Stock listing'!$G$12</f>
        <v>0</v>
      </c>
      <c r="BD24" s="320" t="n">
        <f aca="false">'Per item requirement'!BI24*'Global Stock listing'!$G$13</f>
        <v>0</v>
      </c>
      <c r="BE24" s="320" t="n">
        <f aca="false">'Per item requirement'!BJ24*'Global Stock listing'!$G$14</f>
        <v>0</v>
      </c>
      <c r="BF24" s="320" t="n">
        <f aca="false">'Per item requirement'!BK24*'Global Stock listing'!$G$15</f>
        <v>0</v>
      </c>
      <c r="BG24" s="320" t="n">
        <f aca="false">'Per item requirement'!BL24*'Global Stock listing'!$G$16</f>
        <v>0</v>
      </c>
      <c r="BH24" s="320" t="n">
        <f aca="false">'Per item requirement'!BM24*'Global Stock listing'!$G$17</f>
        <v>0</v>
      </c>
      <c r="BI24" s="320" t="n">
        <f aca="false">'Per item requirement'!BN24*'Global Stock listing'!$G$18</f>
        <v>0</v>
      </c>
      <c r="BJ24" s="320" t="n">
        <f aca="false">'Per item requirement'!BO24*'Global Stock listing'!$G$19</f>
        <v>0</v>
      </c>
      <c r="BK24" s="320" t="n">
        <f aca="false">'Per item requirement'!BP24*'Global Stock listing'!$G$20</f>
        <v>0</v>
      </c>
      <c r="BL24" s="320" t="n">
        <f aca="false">'Per item requirement'!BQ24*'Global Stock listing'!$G$21</f>
        <v>0</v>
      </c>
    </row>
    <row r="25" customFormat="false" ht="15" hidden="false" customHeight="false" outlineLevel="0" collapsed="false">
      <c r="A25" s="309"/>
      <c r="B25" s="319" t="s">
        <v>80</v>
      </c>
      <c r="C25" s="319"/>
      <c r="D25" s="319"/>
      <c r="E25" s="319"/>
      <c r="F25" s="319"/>
      <c r="G25" s="320" t="n">
        <f aca="false">SUM(H25:BL25)</f>
        <v>0</v>
      </c>
      <c r="H25" s="321"/>
      <c r="I25" s="322"/>
      <c r="J25" s="323"/>
      <c r="K25" s="323"/>
      <c r="L25" s="323"/>
      <c r="M25" s="324"/>
      <c r="N25" s="325"/>
      <c r="O25" s="323"/>
      <c r="P25" s="323"/>
      <c r="Q25" s="324"/>
      <c r="R25" s="320"/>
      <c r="S25" s="326"/>
      <c r="T25" s="321"/>
      <c r="U25" s="323"/>
      <c r="V25" s="323"/>
      <c r="W25" s="324"/>
      <c r="X25" s="325"/>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3"/>
      <c r="BB25" s="323"/>
      <c r="BC25" s="320" t="n">
        <f aca="false">'Per item requirement'!BH25*'Global Stock listing'!$G$12</f>
        <v>0</v>
      </c>
      <c r="BD25" s="320" t="n">
        <f aca="false">'Per item requirement'!BI25*'Global Stock listing'!$G$13</f>
        <v>0</v>
      </c>
      <c r="BE25" s="320" t="n">
        <f aca="false">'Per item requirement'!BJ25*'Global Stock listing'!$G$14</f>
        <v>0</v>
      </c>
      <c r="BF25" s="320" t="n">
        <f aca="false">'Per item requirement'!BK25*'Global Stock listing'!$G$15</f>
        <v>0</v>
      </c>
      <c r="BG25" s="320" t="n">
        <f aca="false">'Per item requirement'!BL25*'Global Stock listing'!$G$16</f>
        <v>0</v>
      </c>
      <c r="BH25" s="320" t="n">
        <f aca="false">'Per item requirement'!BM25*'Global Stock listing'!$G$17</f>
        <v>0</v>
      </c>
      <c r="BI25" s="320" t="n">
        <f aca="false">'Per item requirement'!BN25*'Global Stock listing'!$G$18</f>
        <v>0</v>
      </c>
      <c r="BJ25" s="320" t="n">
        <f aca="false">'Per item requirement'!BO25*'Global Stock listing'!$G$19</f>
        <v>0</v>
      </c>
      <c r="BK25" s="320" t="n">
        <f aca="false">'Per item requirement'!BP25*'Global Stock listing'!$G$20</f>
        <v>0</v>
      </c>
      <c r="BL25" s="320" t="n">
        <f aca="false">'Per item requirement'!BQ25*'Global Stock listing'!$G$21</f>
        <v>0</v>
      </c>
    </row>
    <row r="26" customFormat="false" ht="15" hidden="false" customHeight="false" outlineLevel="0" collapsed="false">
      <c r="A26" s="309"/>
      <c r="B26" s="319" t="s">
        <v>78</v>
      </c>
      <c r="C26" s="319"/>
      <c r="D26" s="319"/>
      <c r="E26" s="319"/>
      <c r="F26" s="319"/>
      <c r="G26" s="320" t="n">
        <f aca="false">SUM(H26:BL26)</f>
        <v>0</v>
      </c>
      <c r="H26" s="321"/>
      <c r="I26" s="322"/>
      <c r="J26" s="323"/>
      <c r="K26" s="323"/>
      <c r="L26" s="323"/>
      <c r="M26" s="324"/>
      <c r="N26" s="325"/>
      <c r="O26" s="323"/>
      <c r="P26" s="323"/>
      <c r="Q26" s="324"/>
      <c r="R26" s="320"/>
      <c r="S26" s="327"/>
      <c r="T26" s="325"/>
      <c r="U26" s="323"/>
      <c r="V26" s="323"/>
      <c r="W26" s="324"/>
      <c r="X26" s="325"/>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c r="BC26" s="320" t="n">
        <f aca="false">'Per item requirement'!BH26*'Global Stock listing'!$G$12</f>
        <v>0</v>
      </c>
      <c r="BD26" s="320" t="n">
        <f aca="false">'Per item requirement'!BI26*'Global Stock listing'!$G$13</f>
        <v>0</v>
      </c>
      <c r="BE26" s="320" t="n">
        <f aca="false">'Per item requirement'!BJ26*'Global Stock listing'!$G$14</f>
        <v>0</v>
      </c>
      <c r="BF26" s="320" t="n">
        <f aca="false">'Per item requirement'!BK26*'Global Stock listing'!$G$15</f>
        <v>0</v>
      </c>
      <c r="BG26" s="320" t="n">
        <f aca="false">'Per item requirement'!BL26*'Global Stock listing'!$G$16</f>
        <v>0</v>
      </c>
      <c r="BH26" s="320" t="n">
        <f aca="false">'Per item requirement'!BM26*'Global Stock listing'!$G$17</f>
        <v>0</v>
      </c>
      <c r="BI26" s="320" t="n">
        <f aca="false">'Per item requirement'!BN26*'Global Stock listing'!$G$18</f>
        <v>0</v>
      </c>
      <c r="BJ26" s="320" t="n">
        <f aca="false">'Per item requirement'!BO26*'Global Stock listing'!$G$19</f>
        <v>0</v>
      </c>
      <c r="BK26" s="320" t="n">
        <f aca="false">'Per item requirement'!BP26*'Global Stock listing'!$G$20</f>
        <v>0</v>
      </c>
      <c r="BL26" s="320" t="n">
        <f aca="false">'Per item requirement'!BQ26*'Global Stock listing'!$G$21</f>
        <v>0</v>
      </c>
    </row>
    <row r="27" customFormat="false" ht="15" hidden="false" customHeight="false" outlineLevel="0" collapsed="false">
      <c r="A27" s="309"/>
      <c r="B27" s="319" t="s">
        <v>89</v>
      </c>
      <c r="C27" s="319"/>
      <c r="D27" s="319"/>
      <c r="E27" s="319"/>
      <c r="F27" s="319"/>
      <c r="G27" s="320" t="n">
        <f aca="false">SUM(H27:BL27)</f>
        <v>0</v>
      </c>
      <c r="H27" s="325"/>
      <c r="I27" s="323"/>
      <c r="J27" s="323"/>
      <c r="K27" s="323"/>
      <c r="L27" s="323"/>
      <c r="M27" s="324"/>
      <c r="N27" s="325"/>
      <c r="O27" s="323"/>
      <c r="P27" s="323"/>
      <c r="Q27" s="324"/>
      <c r="R27" s="320"/>
      <c r="S27" s="326"/>
      <c r="T27" s="325"/>
      <c r="U27" s="323"/>
      <c r="V27" s="323"/>
      <c r="W27" s="324"/>
      <c r="X27" s="325"/>
      <c r="Y27" s="323"/>
      <c r="Z27" s="323"/>
      <c r="AA27" s="323"/>
      <c r="AB27" s="323"/>
      <c r="AC27" s="323"/>
      <c r="AD27" s="323"/>
      <c r="AE27" s="323"/>
      <c r="AF27" s="323"/>
      <c r="AG27" s="322"/>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0" t="n">
        <f aca="false">'Per item requirement'!BH27*'Global Stock listing'!$H$49</f>
        <v>0</v>
      </c>
      <c r="BD27" s="320" t="n">
        <f aca="false">'Per item requirement'!BI27*'Global Stock listing'!$H$49</f>
        <v>0</v>
      </c>
      <c r="BE27" s="320" t="n">
        <f aca="false">'Per item requirement'!BJ27*'Global Stock listing'!$H$49</f>
        <v>0</v>
      </c>
      <c r="BF27" s="320" t="n">
        <f aca="false">'Per item requirement'!BK27*'Global Stock listing'!$H$49</f>
        <v>0</v>
      </c>
      <c r="BG27" s="320" t="n">
        <f aca="false">'Per item requirement'!BL27*'Global Stock listing'!$H$49</f>
        <v>0</v>
      </c>
      <c r="BH27" s="320" t="n">
        <f aca="false">'Per item requirement'!BM27*'Global Stock listing'!$H$49</f>
        <v>0</v>
      </c>
      <c r="BI27" s="320" t="n">
        <f aca="false">'Per item requirement'!BN27*'Global Stock listing'!$H$49</f>
        <v>0</v>
      </c>
      <c r="BJ27" s="320" t="n">
        <f aca="false">'Per item requirement'!BO27*'Global Stock listing'!$H$49</f>
        <v>0</v>
      </c>
      <c r="BK27" s="320" t="n">
        <f aca="false">'Per item requirement'!BP27*'Global Stock listing'!$H$49</f>
        <v>0</v>
      </c>
      <c r="BL27" s="320" t="n">
        <f aca="false">'Per item requirement'!BQ27*'Global Stock listing'!$H$49</f>
        <v>0</v>
      </c>
    </row>
    <row r="28" customFormat="false" ht="15" hidden="false" customHeight="false" outlineLevel="0" collapsed="false">
      <c r="A28" s="309"/>
      <c r="B28" s="319" t="s">
        <v>65</v>
      </c>
      <c r="C28" s="319"/>
      <c r="D28" s="319"/>
      <c r="E28" s="319"/>
      <c r="F28" s="319"/>
      <c r="G28" s="320" t="n">
        <f aca="false">SUM(H28:BL28)</f>
        <v>0</v>
      </c>
      <c r="H28" s="325"/>
      <c r="I28" s="322"/>
      <c r="J28" s="323"/>
      <c r="K28" s="323"/>
      <c r="L28" s="323"/>
      <c r="M28" s="324"/>
      <c r="N28" s="325" t="n">
        <f aca="false">'Per item requirement'!S28*'Global Stock listing'!$H$34</f>
        <v>0</v>
      </c>
      <c r="O28" s="323"/>
      <c r="P28" s="323"/>
      <c r="Q28" s="324"/>
      <c r="R28" s="320" t="n">
        <f aca="false">'Per item requirement'!W28*'Global Stock listing'!$H$38</f>
        <v>0</v>
      </c>
      <c r="S28" s="326" t="n">
        <f aca="false">'Per item requirement'!X28*'Global Stock listing'!$H$39</f>
        <v>0</v>
      </c>
      <c r="T28" s="325" t="n">
        <f aca="false">'Per item requirement'!Y28*'Global Stock listing'!$H$40</f>
        <v>0</v>
      </c>
      <c r="U28" s="323" t="n">
        <f aca="false">'Per item requirement'!Z28*'Global Stock listing'!$H$41</f>
        <v>0</v>
      </c>
      <c r="V28" s="323" t="n">
        <f aca="false">'Per item requirement'!AA28*'Global Stock listing'!$H$43</f>
        <v>0</v>
      </c>
      <c r="W28" s="324" t="n">
        <f aca="false">'Per item requirement'!AB28*'Global Stock listing'!$H$42</f>
        <v>0</v>
      </c>
      <c r="X28" s="325"/>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c r="BC28" s="320" t="n">
        <f aca="false">'Per item requirement'!BH28*'Global Stock listing'!$G$12</f>
        <v>0</v>
      </c>
      <c r="BD28" s="320" t="n">
        <f aca="false">'Per item requirement'!BI28*'Global Stock listing'!$G$13</f>
        <v>0</v>
      </c>
      <c r="BE28" s="320" t="n">
        <f aca="false">'Per item requirement'!BJ28*'Global Stock listing'!$G$14</f>
        <v>0</v>
      </c>
      <c r="BF28" s="320" t="n">
        <f aca="false">'Per item requirement'!BK28*'Global Stock listing'!$G$15</f>
        <v>0</v>
      </c>
      <c r="BG28" s="320" t="n">
        <f aca="false">'Per item requirement'!BL28*'Global Stock listing'!$G$16</f>
        <v>0</v>
      </c>
      <c r="BH28" s="320" t="n">
        <f aca="false">'Per item requirement'!BM28*'Global Stock listing'!$G$17</f>
        <v>0</v>
      </c>
      <c r="BI28" s="320" t="n">
        <f aca="false">'Per item requirement'!BN28*'Global Stock listing'!$G$18</f>
        <v>0</v>
      </c>
      <c r="BJ28" s="320" t="n">
        <f aca="false">'Per item requirement'!BO28*'Global Stock listing'!$G$19</f>
        <v>0</v>
      </c>
      <c r="BK28" s="320" t="n">
        <f aca="false">'Per item requirement'!BP28*'Global Stock listing'!$G$20</f>
        <v>0</v>
      </c>
      <c r="BL28" s="320" t="n">
        <f aca="false">'Per item requirement'!BQ28*'Global Stock listing'!$G$21</f>
        <v>0</v>
      </c>
    </row>
    <row r="29" customFormat="false" ht="15" hidden="false" customHeight="false" outlineLevel="0" collapsed="false">
      <c r="A29" s="309"/>
      <c r="B29" s="319" t="s">
        <v>64</v>
      </c>
      <c r="C29" s="319"/>
      <c r="D29" s="319"/>
      <c r="E29" s="319"/>
      <c r="F29" s="319"/>
      <c r="G29" s="320" t="n">
        <f aca="false">SUM(H29:BL29)</f>
        <v>0</v>
      </c>
      <c r="H29" s="321"/>
      <c r="I29" s="323"/>
      <c r="J29" s="323"/>
      <c r="K29" s="323"/>
      <c r="L29" s="323"/>
      <c r="M29" s="324"/>
      <c r="N29" s="325" t="n">
        <f aca="false">'Per item requirement'!S29*'Global Stock listing'!$H$34</f>
        <v>0</v>
      </c>
      <c r="O29" s="323"/>
      <c r="P29" s="323"/>
      <c r="Q29" s="324"/>
      <c r="R29" s="320"/>
      <c r="S29" s="326" t="n">
        <f aca="false">'Per item requirement'!X29*'Global Stock listing'!$H$39</f>
        <v>0</v>
      </c>
      <c r="T29" s="325" t="n">
        <f aca="false">'Per item requirement'!Y29*'Global Stock listing'!$H$40</f>
        <v>0</v>
      </c>
      <c r="U29" s="323" t="n">
        <f aca="false">'Per item requirement'!Z29*'Global Stock listing'!$H$41</f>
        <v>0</v>
      </c>
      <c r="V29" s="323" t="n">
        <f aca="false">'Per item requirement'!AA29*'Global Stock listing'!$H$43</f>
        <v>0</v>
      </c>
      <c r="W29" s="324" t="n">
        <f aca="false">'Per item requirement'!AB29*'Global Stock listing'!$H$42</f>
        <v>0</v>
      </c>
      <c r="X29" s="325"/>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0" t="n">
        <f aca="false">'Per item requirement'!BH29*'Global Stock listing'!$G$12</f>
        <v>0</v>
      </c>
      <c r="BD29" s="320" t="n">
        <f aca="false">'Per item requirement'!BI29*'Global Stock listing'!$G$13</f>
        <v>0</v>
      </c>
      <c r="BE29" s="320" t="n">
        <f aca="false">'Per item requirement'!BJ29*'Global Stock listing'!$G$14</f>
        <v>0</v>
      </c>
      <c r="BF29" s="320" t="n">
        <f aca="false">'Per item requirement'!BK29*'Global Stock listing'!$G$15</f>
        <v>0</v>
      </c>
      <c r="BG29" s="320" t="n">
        <f aca="false">'Per item requirement'!BL29*'Global Stock listing'!$G$16</f>
        <v>0</v>
      </c>
      <c r="BH29" s="320" t="n">
        <f aca="false">'Per item requirement'!BM29*'Global Stock listing'!$G$17</f>
        <v>0</v>
      </c>
      <c r="BI29" s="320" t="n">
        <f aca="false">'Per item requirement'!BN29*'Global Stock listing'!$G$18</f>
        <v>0</v>
      </c>
      <c r="BJ29" s="320" t="n">
        <f aca="false">'Per item requirement'!BO29*'Global Stock listing'!$G$19</f>
        <v>0</v>
      </c>
      <c r="BK29" s="320" t="n">
        <f aca="false">'Per item requirement'!BP29*'Global Stock listing'!$G$20</f>
        <v>0</v>
      </c>
      <c r="BL29" s="320" t="n">
        <f aca="false">'Per item requirement'!BQ29*'Global Stock listing'!$G$21</f>
        <v>0</v>
      </c>
    </row>
    <row r="30" customFormat="false" ht="15" hidden="false" customHeight="false" outlineLevel="0" collapsed="false">
      <c r="A30" s="309"/>
      <c r="B30" s="319" t="s">
        <v>90</v>
      </c>
      <c r="C30" s="319"/>
      <c r="D30" s="319"/>
      <c r="E30" s="319"/>
      <c r="F30" s="319"/>
      <c r="G30" s="320" t="n">
        <f aca="false">SUM(H30:BL30)</f>
        <v>0</v>
      </c>
      <c r="H30" s="325"/>
      <c r="I30" s="323"/>
      <c r="J30" s="323"/>
      <c r="K30" s="323"/>
      <c r="L30" s="323"/>
      <c r="M30" s="324"/>
      <c r="N30" s="325"/>
      <c r="O30" s="323"/>
      <c r="P30" s="323"/>
      <c r="Q30" s="324"/>
      <c r="R30" s="320"/>
      <c r="S30" s="326"/>
      <c r="T30" s="325"/>
      <c r="U30" s="323"/>
      <c r="V30" s="323"/>
      <c r="W30" s="324"/>
      <c r="X30" s="325"/>
      <c r="Y30" s="323"/>
      <c r="Z30" s="323"/>
      <c r="AA30" s="322"/>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0" t="n">
        <f aca="false">'Per item requirement'!BH30*'Global Stock listing'!$H$50</f>
        <v>0</v>
      </c>
      <c r="BD30" s="320" t="n">
        <f aca="false">'Per item requirement'!BI30*'Global Stock listing'!$H$50</f>
        <v>0</v>
      </c>
      <c r="BE30" s="320" t="n">
        <f aca="false">'Per item requirement'!BJ30*'Global Stock listing'!$H$50</f>
        <v>0</v>
      </c>
      <c r="BF30" s="320" t="n">
        <f aca="false">'Per item requirement'!BK30*'Global Stock listing'!$H$50</f>
        <v>0</v>
      </c>
      <c r="BG30" s="320" t="n">
        <f aca="false">'Per item requirement'!BL30*'Global Stock listing'!$H$50</f>
        <v>0</v>
      </c>
      <c r="BH30" s="320" t="n">
        <f aca="false">'Per item requirement'!BM30*'Global Stock listing'!$H$50</f>
        <v>0</v>
      </c>
      <c r="BI30" s="320" t="n">
        <f aca="false">'Per item requirement'!BN30*'Global Stock listing'!$H$50</f>
        <v>0</v>
      </c>
      <c r="BJ30" s="320" t="n">
        <f aca="false">'Per item requirement'!BO30*'Global Stock listing'!$H$50</f>
        <v>0</v>
      </c>
      <c r="BK30" s="320" t="n">
        <f aca="false">'Per item requirement'!BP30*'Global Stock listing'!$H$50</f>
        <v>0</v>
      </c>
      <c r="BL30" s="320" t="n">
        <f aca="false">'Per item requirement'!BQ30*'Global Stock listing'!$H$50</f>
        <v>0</v>
      </c>
    </row>
    <row r="31" customFormat="false" ht="15" hidden="false" customHeight="false" outlineLevel="0" collapsed="false">
      <c r="A31" s="309"/>
      <c r="B31" s="319" t="s">
        <v>91</v>
      </c>
      <c r="C31" s="319"/>
      <c r="D31" s="319"/>
      <c r="E31" s="319"/>
      <c r="F31" s="319"/>
      <c r="G31" s="320" t="n">
        <f aca="false">SUM(H31:BL31)</f>
        <v>0</v>
      </c>
      <c r="H31" s="325"/>
      <c r="I31" s="323"/>
      <c r="J31" s="323"/>
      <c r="K31" s="323"/>
      <c r="L31" s="323"/>
      <c r="M31" s="324"/>
      <c r="N31" s="325"/>
      <c r="O31" s="323"/>
      <c r="P31" s="323"/>
      <c r="Q31" s="324"/>
      <c r="R31" s="320"/>
      <c r="S31" s="326"/>
      <c r="T31" s="325"/>
      <c r="U31" s="323"/>
      <c r="V31" s="323"/>
      <c r="W31" s="324"/>
      <c r="X31" s="325"/>
      <c r="Y31" s="323"/>
      <c r="Z31" s="323"/>
      <c r="AA31" s="323"/>
      <c r="AB31" s="322"/>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0" t="n">
        <f aca="false">'Per item requirement'!BH31*'Global Stock listing'!$H$51</f>
        <v>0</v>
      </c>
      <c r="BD31" s="320" t="n">
        <f aca="false">'Per item requirement'!BI31*'Global Stock listing'!$H$51</f>
        <v>0</v>
      </c>
      <c r="BE31" s="320" t="n">
        <f aca="false">'Per item requirement'!BJ31*'Global Stock listing'!$H$51</f>
        <v>0</v>
      </c>
      <c r="BF31" s="320" t="n">
        <f aca="false">'Per item requirement'!BK31*'Global Stock listing'!$H$51</f>
        <v>0</v>
      </c>
      <c r="BG31" s="320" t="n">
        <f aca="false">'Per item requirement'!BL31*'Global Stock listing'!$H$51</f>
        <v>0</v>
      </c>
      <c r="BH31" s="320" t="n">
        <f aca="false">'Per item requirement'!BM31*'Global Stock listing'!$H$51</f>
        <v>0</v>
      </c>
      <c r="BI31" s="320" t="n">
        <f aca="false">'Per item requirement'!BN31*'Global Stock listing'!$H$51</f>
        <v>0</v>
      </c>
      <c r="BJ31" s="320" t="n">
        <f aca="false">'Per item requirement'!BO31*'Global Stock listing'!$H$51</f>
        <v>0</v>
      </c>
      <c r="BK31" s="320" t="n">
        <f aca="false">'Per item requirement'!BP31*'Global Stock listing'!$H$51</f>
        <v>0</v>
      </c>
      <c r="BL31" s="320" t="n">
        <f aca="false">'Per item requirement'!BQ31*'Global Stock listing'!$H$51</f>
        <v>0</v>
      </c>
    </row>
    <row r="32" customFormat="false" ht="15" hidden="false" customHeight="false" outlineLevel="0" collapsed="false">
      <c r="A32" s="309"/>
      <c r="B32" s="319" t="s">
        <v>92</v>
      </c>
      <c r="C32" s="319"/>
      <c r="D32" s="319"/>
      <c r="E32" s="319"/>
      <c r="F32" s="319"/>
      <c r="G32" s="320" t="n">
        <f aca="false">SUM(H32:BL32)</f>
        <v>0</v>
      </c>
      <c r="H32" s="325"/>
      <c r="I32" s="323"/>
      <c r="J32" s="323"/>
      <c r="K32" s="323"/>
      <c r="L32" s="323"/>
      <c r="M32" s="324"/>
      <c r="N32" s="325"/>
      <c r="O32" s="323"/>
      <c r="P32" s="323"/>
      <c r="Q32" s="324"/>
      <c r="R32" s="320"/>
      <c r="S32" s="326"/>
      <c r="T32" s="325"/>
      <c r="U32" s="323"/>
      <c r="V32" s="323"/>
      <c r="W32" s="324"/>
      <c r="X32" s="325"/>
      <c r="Y32" s="323"/>
      <c r="Z32" s="322"/>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0" t="n">
        <f aca="false">'Per item requirement'!BH32*'Global Stock listing'!$H$52</f>
        <v>0</v>
      </c>
      <c r="BD32" s="320" t="n">
        <f aca="false">'Per item requirement'!BI32*'Global Stock listing'!$H$52</f>
        <v>0</v>
      </c>
      <c r="BE32" s="320" t="n">
        <f aca="false">'Per item requirement'!BJ32*'Global Stock listing'!$H$52</f>
        <v>0</v>
      </c>
      <c r="BF32" s="320" t="n">
        <f aca="false">'Per item requirement'!BK32*'Global Stock listing'!$H$52</f>
        <v>0</v>
      </c>
      <c r="BG32" s="320" t="n">
        <f aca="false">'Per item requirement'!BL32*'Global Stock listing'!$H$52</f>
        <v>0</v>
      </c>
      <c r="BH32" s="320" t="n">
        <f aca="false">'Per item requirement'!BM32*'Global Stock listing'!$H$52</f>
        <v>0</v>
      </c>
      <c r="BI32" s="320" t="n">
        <f aca="false">'Per item requirement'!BN32*'Global Stock listing'!$H$52</f>
        <v>0</v>
      </c>
      <c r="BJ32" s="320" t="n">
        <f aca="false">'Per item requirement'!BO32*'Global Stock listing'!$H$52</f>
        <v>0</v>
      </c>
      <c r="BK32" s="320" t="n">
        <f aca="false">'Per item requirement'!BP32*'Global Stock listing'!$H$52</f>
        <v>0</v>
      </c>
      <c r="BL32" s="320" t="n">
        <f aca="false">'Per item requirement'!BQ32*'Global Stock listing'!$H$52</f>
        <v>0</v>
      </c>
    </row>
    <row r="33" customFormat="false" ht="15" hidden="false" customHeight="false" outlineLevel="0" collapsed="false">
      <c r="A33" s="309"/>
      <c r="B33" s="319" t="s">
        <v>76</v>
      </c>
      <c r="C33" s="319"/>
      <c r="D33" s="319"/>
      <c r="E33" s="319"/>
      <c r="F33" s="319"/>
      <c r="G33" s="320" t="n">
        <f aca="false">SUM(H33:BL33)</f>
        <v>0</v>
      </c>
      <c r="H33" s="325"/>
      <c r="I33" s="322"/>
      <c r="J33" s="323"/>
      <c r="K33" s="323"/>
      <c r="L33" s="323"/>
      <c r="M33" s="324"/>
      <c r="N33" s="321"/>
      <c r="O33" s="323"/>
      <c r="P33" s="323"/>
      <c r="Q33" s="324"/>
      <c r="R33" s="328"/>
      <c r="S33" s="320" t="n">
        <f aca="false">'Per item requirement'!X33*'Global Stock listing'!$H$39</f>
        <v>0</v>
      </c>
      <c r="T33" s="325" t="n">
        <f aca="false">'Per item requirement'!Y33*'Global Stock listing'!$H$40</f>
        <v>0</v>
      </c>
      <c r="U33" s="323" t="n">
        <f aca="false">'Per item requirement'!Z33*'Global Stock listing'!$H$41</f>
        <v>0</v>
      </c>
      <c r="V33" s="323"/>
      <c r="W33" s="324"/>
      <c r="X33" s="325"/>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0" t="n">
        <f aca="false">'Per item requirement'!BH33*'Global Stock listing'!$G$12</f>
        <v>0</v>
      </c>
      <c r="BD33" s="320" t="n">
        <f aca="false">'Per item requirement'!BI33*'Global Stock listing'!$G$13</f>
        <v>0</v>
      </c>
      <c r="BE33" s="320" t="n">
        <f aca="false">'Per item requirement'!BJ33*'Global Stock listing'!$G$14</f>
        <v>0</v>
      </c>
      <c r="BF33" s="320" t="n">
        <f aca="false">'Per item requirement'!BK33*'Global Stock listing'!$G$15</f>
        <v>0</v>
      </c>
      <c r="BG33" s="320" t="n">
        <f aca="false">'Per item requirement'!BL33*'Global Stock listing'!$G$16</f>
        <v>0</v>
      </c>
      <c r="BH33" s="320" t="n">
        <f aca="false">'Per item requirement'!BM33*'Global Stock listing'!$G$17</f>
        <v>0</v>
      </c>
      <c r="BI33" s="320" t="n">
        <f aca="false">'Per item requirement'!BN33*'Global Stock listing'!$G$18</f>
        <v>0</v>
      </c>
      <c r="BJ33" s="320" t="n">
        <f aca="false">'Per item requirement'!BO33*'Global Stock listing'!$G$19</f>
        <v>0</v>
      </c>
      <c r="BK33" s="320" t="n">
        <f aca="false">'Per item requirement'!BP33*'Global Stock listing'!$G$20</f>
        <v>0</v>
      </c>
      <c r="BL33" s="320" t="n">
        <f aca="false">'Per item requirement'!BQ33*'Global Stock listing'!$G$21</f>
        <v>0</v>
      </c>
    </row>
    <row r="34" customFormat="false" ht="15" hidden="false" customHeight="false" outlineLevel="0" collapsed="false">
      <c r="A34" s="309"/>
      <c r="B34" s="319" t="s">
        <v>66</v>
      </c>
      <c r="C34" s="319"/>
      <c r="D34" s="319"/>
      <c r="E34" s="319"/>
      <c r="F34" s="319"/>
      <c r="G34" s="320" t="n">
        <f aca="false">SUM(H34:BL34)</f>
        <v>0</v>
      </c>
      <c r="H34" s="325"/>
      <c r="I34" s="323"/>
      <c r="J34" s="322"/>
      <c r="K34" s="323"/>
      <c r="L34" s="323"/>
      <c r="M34" s="324"/>
      <c r="N34" s="325"/>
      <c r="O34" s="323" t="n">
        <f aca="false">'Per item requirement'!T34*'Global Stock listing'!$H$35</f>
        <v>0</v>
      </c>
      <c r="P34" s="323" t="n">
        <f aca="false">'Per item requirement'!U34*'Global Stock listing'!$H$36</f>
        <v>0</v>
      </c>
      <c r="Q34" s="324" t="n">
        <f aca="false">'Per item requirement'!V34*'Global Stock listing'!$H$37</f>
        <v>0</v>
      </c>
      <c r="R34" s="329"/>
      <c r="S34" s="320"/>
      <c r="T34" s="325"/>
      <c r="U34" s="323"/>
      <c r="V34" s="323"/>
      <c r="W34" s="324"/>
      <c r="X34" s="325"/>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0" t="n">
        <f aca="false">'Per item requirement'!BH34*'Global Stock listing'!$G$12</f>
        <v>0</v>
      </c>
      <c r="BD34" s="320" t="n">
        <f aca="false">'Per item requirement'!BI34*'Global Stock listing'!$G$13</f>
        <v>0</v>
      </c>
      <c r="BE34" s="320" t="n">
        <f aca="false">'Per item requirement'!BJ34*'Global Stock listing'!$G$14</f>
        <v>0</v>
      </c>
      <c r="BF34" s="320" t="n">
        <f aca="false">'Per item requirement'!BK34*'Global Stock listing'!$G$15</f>
        <v>0</v>
      </c>
      <c r="BG34" s="320" t="n">
        <f aca="false">'Per item requirement'!BL34*'Global Stock listing'!$G$16</f>
        <v>0</v>
      </c>
      <c r="BH34" s="320" t="n">
        <f aca="false">'Per item requirement'!BM34*'Global Stock listing'!$G$17</f>
        <v>0</v>
      </c>
      <c r="BI34" s="320" t="n">
        <f aca="false">'Per item requirement'!BN34*'Global Stock listing'!$G$18</f>
        <v>0</v>
      </c>
      <c r="BJ34" s="320" t="n">
        <f aca="false">'Per item requirement'!BO34*'Global Stock listing'!$G$19</f>
        <v>0</v>
      </c>
      <c r="BK34" s="320" t="n">
        <f aca="false">'Per item requirement'!BP34*'Global Stock listing'!$G$20</f>
        <v>0</v>
      </c>
      <c r="BL34" s="320" t="n">
        <f aca="false">'Per item requirement'!BQ34*'Global Stock listing'!$G$21</f>
        <v>0</v>
      </c>
    </row>
    <row r="35" customFormat="false" ht="15" hidden="false" customHeight="false" outlineLevel="0" collapsed="false">
      <c r="A35" s="309"/>
      <c r="B35" s="319" t="s">
        <v>72</v>
      </c>
      <c r="C35" s="319"/>
      <c r="D35" s="319"/>
      <c r="E35" s="319"/>
      <c r="F35" s="319"/>
      <c r="G35" s="320" t="n">
        <f aca="false">SUM(H35:BL35)</f>
        <v>0</v>
      </c>
      <c r="H35" s="325"/>
      <c r="I35" s="323"/>
      <c r="J35" s="323"/>
      <c r="K35" s="323"/>
      <c r="L35" s="323"/>
      <c r="M35" s="324"/>
      <c r="N35" s="325"/>
      <c r="O35" s="322"/>
      <c r="P35" s="323"/>
      <c r="Q35" s="324"/>
      <c r="R35" s="329"/>
      <c r="S35" s="320"/>
      <c r="T35" s="325"/>
      <c r="U35" s="323"/>
      <c r="V35" s="323"/>
      <c r="W35" s="324"/>
      <c r="X35" s="325"/>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0" t="n">
        <f aca="false">'Per item requirement'!BH35*'Global Stock listing'!$G$12</f>
        <v>0</v>
      </c>
      <c r="BD35" s="320" t="n">
        <f aca="false">'Per item requirement'!BI35*'Global Stock listing'!$G$13</f>
        <v>0</v>
      </c>
      <c r="BE35" s="320" t="n">
        <f aca="false">'Per item requirement'!BJ35*'Global Stock listing'!$G$14</f>
        <v>0</v>
      </c>
      <c r="BF35" s="320" t="n">
        <f aca="false">'Per item requirement'!BK35*'Global Stock listing'!$G$15</f>
        <v>0</v>
      </c>
      <c r="BG35" s="320" t="n">
        <f aca="false">'Per item requirement'!BL35*'Global Stock listing'!$G$16</f>
        <v>0</v>
      </c>
      <c r="BH35" s="320" t="n">
        <f aca="false">'Per item requirement'!BM35*'Global Stock listing'!$G$17</f>
        <v>0</v>
      </c>
      <c r="BI35" s="320" t="n">
        <f aca="false">'Per item requirement'!BN35*'Global Stock listing'!$G$18</f>
        <v>0</v>
      </c>
      <c r="BJ35" s="320" t="n">
        <f aca="false">'Per item requirement'!BO35*'Global Stock listing'!$G$19</f>
        <v>0</v>
      </c>
      <c r="BK35" s="320" t="n">
        <f aca="false">'Per item requirement'!BP35*'Global Stock listing'!$G$20</f>
        <v>0</v>
      </c>
      <c r="BL35" s="320" t="n">
        <f aca="false">'Per item requirement'!BQ35*'Global Stock listing'!$G$21</f>
        <v>0</v>
      </c>
    </row>
    <row r="36" customFormat="false" ht="15" hidden="false" customHeight="false" outlineLevel="0" collapsed="false">
      <c r="A36" s="309"/>
      <c r="B36" s="319" t="s">
        <v>67</v>
      </c>
      <c r="C36" s="319"/>
      <c r="D36" s="319"/>
      <c r="E36" s="319"/>
      <c r="F36" s="319"/>
      <c r="G36" s="320" t="n">
        <f aca="false">SUM(H36:BL36)</f>
        <v>0</v>
      </c>
      <c r="H36" s="325"/>
      <c r="I36" s="323"/>
      <c r="J36" s="323"/>
      <c r="K36" s="322"/>
      <c r="L36" s="323"/>
      <c r="M36" s="324"/>
      <c r="N36" s="325"/>
      <c r="O36" s="323"/>
      <c r="P36" s="323"/>
      <c r="Q36" s="324"/>
      <c r="R36" s="329"/>
      <c r="S36" s="320"/>
      <c r="T36" s="325"/>
      <c r="U36" s="323"/>
      <c r="V36" s="323"/>
      <c r="W36" s="324"/>
      <c r="X36" s="325"/>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0" t="n">
        <f aca="false">'Per item requirement'!BH36*'Global Stock listing'!$G$12</f>
        <v>0</v>
      </c>
      <c r="BD36" s="320" t="n">
        <f aca="false">'Per item requirement'!BI36*'Global Stock listing'!$G$13</f>
        <v>0</v>
      </c>
      <c r="BE36" s="320" t="n">
        <f aca="false">'Per item requirement'!BJ36*'Global Stock listing'!$G$14</f>
        <v>0</v>
      </c>
      <c r="BF36" s="320" t="n">
        <f aca="false">'Per item requirement'!BK36*'Global Stock listing'!$G$15</f>
        <v>0</v>
      </c>
      <c r="BG36" s="320" t="n">
        <f aca="false">'Per item requirement'!BL36*'Global Stock listing'!$G$16</f>
        <v>0</v>
      </c>
      <c r="BH36" s="320" t="n">
        <f aca="false">'Per item requirement'!BM36*'Global Stock listing'!$G$17</f>
        <v>0</v>
      </c>
      <c r="BI36" s="320" t="n">
        <f aca="false">'Per item requirement'!BN36*'Global Stock listing'!$G$18</f>
        <v>0</v>
      </c>
      <c r="BJ36" s="320" t="n">
        <f aca="false">'Per item requirement'!BO36*'Global Stock listing'!$G$19</f>
        <v>0</v>
      </c>
      <c r="BK36" s="320" t="n">
        <f aca="false">'Per item requirement'!BP36*'Global Stock listing'!$G$20</f>
        <v>0</v>
      </c>
      <c r="BL36" s="320" t="n">
        <f aca="false">'Per item requirement'!BQ36*'Global Stock listing'!$G$21</f>
        <v>0</v>
      </c>
    </row>
    <row r="37" customFormat="false" ht="15" hidden="false" customHeight="false" outlineLevel="0" collapsed="false">
      <c r="A37" s="309"/>
      <c r="B37" s="319" t="s">
        <v>93</v>
      </c>
      <c r="C37" s="319"/>
      <c r="D37" s="319"/>
      <c r="E37" s="319"/>
      <c r="F37" s="319"/>
      <c r="G37" s="320" t="n">
        <f aca="false">SUM(H37:BL37)</f>
        <v>0</v>
      </c>
      <c r="H37" s="325"/>
      <c r="I37" s="323"/>
      <c r="J37" s="323"/>
      <c r="K37" s="323"/>
      <c r="L37" s="323"/>
      <c r="M37" s="324"/>
      <c r="N37" s="325"/>
      <c r="O37" s="323"/>
      <c r="P37" s="323"/>
      <c r="Q37" s="324"/>
      <c r="R37" s="329"/>
      <c r="S37" s="320"/>
      <c r="T37" s="325"/>
      <c r="U37" s="323"/>
      <c r="V37" s="323"/>
      <c r="W37" s="324"/>
      <c r="X37" s="325"/>
      <c r="Y37" s="323"/>
      <c r="Z37" s="323"/>
      <c r="AA37" s="323"/>
      <c r="AB37" s="323"/>
      <c r="AC37" s="323"/>
      <c r="AD37" s="323"/>
      <c r="AE37" s="323"/>
      <c r="AF37" s="323"/>
      <c r="AG37" s="323"/>
      <c r="AH37" s="322"/>
      <c r="AI37" s="323"/>
      <c r="AJ37" s="323"/>
      <c r="AK37" s="323"/>
      <c r="AL37" s="323"/>
      <c r="AM37" s="323"/>
      <c r="AN37" s="323"/>
      <c r="AO37" s="323"/>
      <c r="AP37" s="323"/>
      <c r="AQ37" s="323"/>
      <c r="AR37" s="323"/>
      <c r="AS37" s="323"/>
      <c r="AT37" s="323"/>
      <c r="AU37" s="323"/>
      <c r="AV37" s="323"/>
      <c r="AW37" s="323"/>
      <c r="AX37" s="323"/>
      <c r="AY37" s="323"/>
      <c r="AZ37" s="323"/>
      <c r="BA37" s="323"/>
      <c r="BB37" s="323"/>
      <c r="BC37" s="320" t="n">
        <f aca="false">'Per item requirement'!BH37*'Global Stock listing'!$H$53</f>
        <v>0</v>
      </c>
      <c r="BD37" s="320" t="n">
        <f aca="false">'Per item requirement'!BI37*'Global Stock listing'!$H$53</f>
        <v>0</v>
      </c>
      <c r="BE37" s="320" t="n">
        <f aca="false">'Per item requirement'!BJ37*'Global Stock listing'!$H$53</f>
        <v>0</v>
      </c>
      <c r="BF37" s="320" t="n">
        <f aca="false">'Per item requirement'!BK37*'Global Stock listing'!$H$53</f>
        <v>0</v>
      </c>
      <c r="BG37" s="320" t="n">
        <f aca="false">'Per item requirement'!BL37*'Global Stock listing'!$H$53</f>
        <v>0</v>
      </c>
      <c r="BH37" s="320" t="n">
        <f aca="false">'Per item requirement'!BM37*'Global Stock listing'!$H$53</f>
        <v>0</v>
      </c>
      <c r="BI37" s="320" t="n">
        <f aca="false">'Per item requirement'!BN37*'Global Stock listing'!$H$53</f>
        <v>0</v>
      </c>
      <c r="BJ37" s="320" t="n">
        <f aca="false">'Per item requirement'!BO37*'Global Stock listing'!$H$53</f>
        <v>0</v>
      </c>
      <c r="BK37" s="320" t="n">
        <f aca="false">'Per item requirement'!BP37*'Global Stock listing'!$H$53</f>
        <v>0</v>
      </c>
      <c r="BL37" s="320" t="n">
        <f aca="false">'Per item requirement'!BQ37*'Global Stock listing'!$H$53</f>
        <v>0</v>
      </c>
    </row>
    <row r="38" customFormat="false" ht="15" hidden="false" customHeight="false" outlineLevel="0" collapsed="false">
      <c r="A38" s="309"/>
      <c r="B38" s="319" t="s">
        <v>73</v>
      </c>
      <c r="C38" s="319"/>
      <c r="D38" s="319"/>
      <c r="E38" s="319"/>
      <c r="F38" s="319"/>
      <c r="G38" s="320" t="n">
        <f aca="false">SUM(H38:BL38)</f>
        <v>0</v>
      </c>
      <c r="H38" s="325"/>
      <c r="I38" s="323"/>
      <c r="J38" s="323"/>
      <c r="K38" s="323"/>
      <c r="L38" s="323"/>
      <c r="M38" s="324"/>
      <c r="N38" s="325"/>
      <c r="O38" s="323"/>
      <c r="P38" s="322"/>
      <c r="Q38" s="324"/>
      <c r="R38" s="329"/>
      <c r="S38" s="320"/>
      <c r="T38" s="325"/>
      <c r="U38" s="323"/>
      <c r="V38" s="323"/>
      <c r="W38" s="324"/>
      <c r="X38" s="325"/>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0" t="n">
        <f aca="false">'Per item requirement'!BH38*'Global Stock listing'!$G$12</f>
        <v>0</v>
      </c>
      <c r="BD38" s="320" t="n">
        <f aca="false">'Per item requirement'!BI38*'Global Stock listing'!$G$13</f>
        <v>0</v>
      </c>
      <c r="BE38" s="320" t="n">
        <f aca="false">'Per item requirement'!BJ38*'Global Stock listing'!$G$14</f>
        <v>0</v>
      </c>
      <c r="BF38" s="320" t="n">
        <f aca="false">'Per item requirement'!BK38*'Global Stock listing'!$G$15</f>
        <v>0</v>
      </c>
      <c r="BG38" s="320" t="n">
        <f aca="false">'Per item requirement'!BL38*'Global Stock listing'!$G$16</f>
        <v>0</v>
      </c>
      <c r="BH38" s="320" t="n">
        <f aca="false">'Per item requirement'!BM38*'Global Stock listing'!$G$17</f>
        <v>0</v>
      </c>
      <c r="BI38" s="320" t="n">
        <f aca="false">'Per item requirement'!BN38*'Global Stock listing'!$G$18</f>
        <v>0</v>
      </c>
      <c r="BJ38" s="320" t="n">
        <f aca="false">'Per item requirement'!BO38*'Global Stock listing'!$G$19</f>
        <v>0</v>
      </c>
      <c r="BK38" s="320" t="n">
        <f aca="false">'Per item requirement'!BP38*'Global Stock listing'!$G$20</f>
        <v>0</v>
      </c>
      <c r="BL38" s="320" t="n">
        <f aca="false">'Per item requirement'!BQ38*'Global Stock listing'!$G$21</f>
        <v>0</v>
      </c>
    </row>
    <row r="39" customFormat="false" ht="15" hidden="false" customHeight="false" outlineLevel="0" collapsed="false">
      <c r="A39" s="309"/>
      <c r="B39" s="319" t="s">
        <v>68</v>
      </c>
      <c r="C39" s="319"/>
      <c r="D39" s="319"/>
      <c r="E39" s="319"/>
      <c r="F39" s="319"/>
      <c r="G39" s="320" t="n">
        <f aca="false">SUM(H39:BL39)</f>
        <v>0</v>
      </c>
      <c r="H39" s="325"/>
      <c r="I39" s="323"/>
      <c r="J39" s="323"/>
      <c r="K39" s="323"/>
      <c r="L39" s="322"/>
      <c r="M39" s="324"/>
      <c r="N39" s="325"/>
      <c r="O39" s="323"/>
      <c r="P39" s="323"/>
      <c r="Q39" s="324"/>
      <c r="R39" s="329"/>
      <c r="S39" s="320"/>
      <c r="T39" s="325"/>
      <c r="U39" s="323"/>
      <c r="V39" s="323"/>
      <c r="W39" s="324"/>
      <c r="X39" s="325"/>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0" t="n">
        <f aca="false">'Per item requirement'!BH39*'Global Stock listing'!$G$12</f>
        <v>0</v>
      </c>
      <c r="BD39" s="320" t="n">
        <f aca="false">'Per item requirement'!BI39*'Global Stock listing'!$G$13</f>
        <v>0</v>
      </c>
      <c r="BE39" s="320" t="n">
        <f aca="false">'Per item requirement'!BJ39*'Global Stock listing'!$G$14</f>
        <v>0</v>
      </c>
      <c r="BF39" s="320" t="n">
        <f aca="false">'Per item requirement'!BK39*'Global Stock listing'!$G$15</f>
        <v>0</v>
      </c>
      <c r="BG39" s="320" t="n">
        <f aca="false">'Per item requirement'!BL39*'Global Stock listing'!$G$16</f>
        <v>0</v>
      </c>
      <c r="BH39" s="320" t="n">
        <f aca="false">'Per item requirement'!BM39*'Global Stock listing'!$G$17</f>
        <v>0</v>
      </c>
      <c r="BI39" s="320" t="n">
        <f aca="false">'Per item requirement'!BN39*'Global Stock listing'!$G$18</f>
        <v>0</v>
      </c>
      <c r="BJ39" s="320" t="n">
        <f aca="false">'Per item requirement'!BO39*'Global Stock listing'!$G$19</f>
        <v>0</v>
      </c>
      <c r="BK39" s="320" t="n">
        <f aca="false">'Per item requirement'!BP39*'Global Stock listing'!$G$20</f>
        <v>0</v>
      </c>
      <c r="BL39" s="320" t="n">
        <f aca="false">'Per item requirement'!BQ39*'Global Stock listing'!$G$21</f>
        <v>0</v>
      </c>
    </row>
    <row r="40" customFormat="false" ht="15" hidden="false" customHeight="false" outlineLevel="0" collapsed="false">
      <c r="A40" s="309"/>
      <c r="B40" s="319" t="s">
        <v>71</v>
      </c>
      <c r="C40" s="319"/>
      <c r="D40" s="319"/>
      <c r="E40" s="319"/>
      <c r="F40" s="319"/>
      <c r="G40" s="320" t="n">
        <f aca="false">SUM(H40:BL40)</f>
        <v>0</v>
      </c>
      <c r="H40" s="321"/>
      <c r="I40" s="322"/>
      <c r="J40" s="323"/>
      <c r="K40" s="323"/>
      <c r="L40" s="323"/>
      <c r="M40" s="324"/>
      <c r="N40" s="321"/>
      <c r="O40" s="323"/>
      <c r="P40" s="323"/>
      <c r="Q40" s="324"/>
      <c r="R40" s="329" t="n">
        <f aca="false">'Per item requirement'!W40*'Global Stock listing'!H38</f>
        <v>0</v>
      </c>
      <c r="S40" s="320"/>
      <c r="T40" s="325"/>
      <c r="U40" s="323"/>
      <c r="V40" s="323"/>
      <c r="W40" s="324"/>
      <c r="X40" s="325"/>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0" t="n">
        <f aca="false">'Per item requirement'!BH40*'Global Stock listing'!$G$12</f>
        <v>0</v>
      </c>
      <c r="BD40" s="320" t="n">
        <f aca="false">'Per item requirement'!BI40*'Global Stock listing'!$G$13</f>
        <v>0</v>
      </c>
      <c r="BE40" s="320" t="n">
        <f aca="false">'Per item requirement'!BJ40*'Global Stock listing'!$G$14</f>
        <v>0</v>
      </c>
      <c r="BF40" s="320" t="n">
        <f aca="false">'Per item requirement'!BK40*'Global Stock listing'!$G$15</f>
        <v>0</v>
      </c>
      <c r="BG40" s="320" t="n">
        <f aca="false">'Per item requirement'!BL40*'Global Stock listing'!$G$16</f>
        <v>0</v>
      </c>
      <c r="BH40" s="320" t="n">
        <f aca="false">'Per item requirement'!BM40*'Global Stock listing'!$G$17</f>
        <v>0</v>
      </c>
      <c r="BI40" s="320" t="n">
        <f aca="false">'Per item requirement'!BN40*'Global Stock listing'!$G$18</f>
        <v>0</v>
      </c>
      <c r="BJ40" s="320" t="n">
        <f aca="false">'Per item requirement'!BO40*'Global Stock listing'!$G$19</f>
        <v>0</v>
      </c>
      <c r="BK40" s="320" t="n">
        <f aca="false">'Per item requirement'!BP40*'Global Stock listing'!$G$20</f>
        <v>0</v>
      </c>
      <c r="BL40" s="320" t="n">
        <f aca="false">'Per item requirement'!BQ40*'Global Stock listing'!$G$21</f>
        <v>0</v>
      </c>
    </row>
    <row r="41" customFormat="false" ht="15" hidden="false" customHeight="false" outlineLevel="0" collapsed="false">
      <c r="A41" s="309"/>
      <c r="B41" s="319" t="s">
        <v>74</v>
      </c>
      <c r="C41" s="319"/>
      <c r="D41" s="319"/>
      <c r="E41" s="319"/>
      <c r="F41" s="319"/>
      <c r="G41" s="320" t="n">
        <f aca="false">SUM(H41:BL41)</f>
        <v>0</v>
      </c>
      <c r="H41" s="325"/>
      <c r="I41" s="323"/>
      <c r="J41" s="323"/>
      <c r="K41" s="323"/>
      <c r="L41" s="323"/>
      <c r="M41" s="324"/>
      <c r="N41" s="325"/>
      <c r="O41" s="323"/>
      <c r="P41" s="323"/>
      <c r="Q41" s="330"/>
      <c r="R41" s="329"/>
      <c r="S41" s="320"/>
      <c r="T41" s="325"/>
      <c r="U41" s="323"/>
      <c r="V41" s="323"/>
      <c r="W41" s="324"/>
      <c r="X41" s="325"/>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0" t="n">
        <f aca="false">'Per item requirement'!BH41*'Global Stock listing'!$G$12</f>
        <v>0</v>
      </c>
      <c r="BD41" s="320" t="n">
        <f aca="false">'Per item requirement'!BI41*'Global Stock listing'!$G$13</f>
        <v>0</v>
      </c>
      <c r="BE41" s="320" t="n">
        <f aca="false">'Per item requirement'!BJ41*'Global Stock listing'!$G$14</f>
        <v>0</v>
      </c>
      <c r="BF41" s="320" t="n">
        <f aca="false">'Per item requirement'!BK41*'Global Stock listing'!$G$15</f>
        <v>0</v>
      </c>
      <c r="BG41" s="320" t="n">
        <f aca="false">'Per item requirement'!BL41*'Global Stock listing'!$G$16</f>
        <v>0</v>
      </c>
      <c r="BH41" s="320" t="n">
        <f aca="false">'Per item requirement'!BM41*'Global Stock listing'!$G$17</f>
        <v>0</v>
      </c>
      <c r="BI41" s="320" t="n">
        <f aca="false">'Per item requirement'!BN41*'Global Stock listing'!$G$18</f>
        <v>0</v>
      </c>
      <c r="BJ41" s="320" t="n">
        <f aca="false">'Per item requirement'!BO41*'Global Stock listing'!$G$19</f>
        <v>0</v>
      </c>
      <c r="BK41" s="320" t="n">
        <f aca="false">'Per item requirement'!BP41*'Global Stock listing'!$G$20</f>
        <v>0</v>
      </c>
      <c r="BL41" s="320" t="n">
        <f aca="false">'Per item requirement'!BQ41*'Global Stock listing'!$G$21</f>
        <v>0</v>
      </c>
    </row>
    <row r="42" customFormat="false" ht="15" hidden="false" customHeight="false" outlineLevel="0" collapsed="false">
      <c r="A42" s="309"/>
      <c r="B42" s="319" t="s">
        <v>69</v>
      </c>
      <c r="C42" s="319"/>
      <c r="D42" s="319"/>
      <c r="E42" s="319"/>
      <c r="F42" s="319"/>
      <c r="G42" s="320" t="n">
        <f aca="false">SUM(H42:BL42)</f>
        <v>0</v>
      </c>
      <c r="H42" s="325"/>
      <c r="I42" s="323"/>
      <c r="J42" s="323"/>
      <c r="K42" s="323"/>
      <c r="L42" s="323"/>
      <c r="M42" s="330"/>
      <c r="N42" s="325"/>
      <c r="O42" s="323"/>
      <c r="P42" s="323"/>
      <c r="Q42" s="324"/>
      <c r="R42" s="329"/>
      <c r="S42" s="320"/>
      <c r="T42" s="325"/>
      <c r="U42" s="323"/>
      <c r="V42" s="323"/>
      <c r="W42" s="324"/>
      <c r="X42" s="325"/>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0" t="n">
        <f aca="false">'Per item requirement'!BH42*'Global Stock listing'!$G$12</f>
        <v>0</v>
      </c>
      <c r="BD42" s="320" t="n">
        <f aca="false">'Per item requirement'!BI42*'Global Stock listing'!$G$13</f>
        <v>0</v>
      </c>
      <c r="BE42" s="320" t="n">
        <f aca="false">'Per item requirement'!BJ42*'Global Stock listing'!$G$14</f>
        <v>0</v>
      </c>
      <c r="BF42" s="320" t="n">
        <f aca="false">'Per item requirement'!BK42*'Global Stock listing'!$G$15</f>
        <v>0</v>
      </c>
      <c r="BG42" s="320" t="n">
        <f aca="false">'Per item requirement'!BL42*'Global Stock listing'!$G$16</f>
        <v>0</v>
      </c>
      <c r="BH42" s="320" t="n">
        <f aca="false">'Per item requirement'!BM42*'Global Stock listing'!$G$17</f>
        <v>0</v>
      </c>
      <c r="BI42" s="320" t="n">
        <f aca="false">'Per item requirement'!BN42*'Global Stock listing'!$G$18</f>
        <v>0</v>
      </c>
      <c r="BJ42" s="320" t="n">
        <f aca="false">'Per item requirement'!BO42*'Global Stock listing'!$G$19</f>
        <v>0</v>
      </c>
      <c r="BK42" s="320" t="n">
        <f aca="false">'Per item requirement'!BP42*'Global Stock listing'!$G$20</f>
        <v>0</v>
      </c>
      <c r="BL42" s="320" t="n">
        <f aca="false">'Per item requirement'!BQ42*'Global Stock listing'!$G$21</f>
        <v>0</v>
      </c>
    </row>
    <row r="43" customFormat="false" ht="15" hidden="false" customHeight="false" outlineLevel="0" collapsed="false">
      <c r="A43" s="309"/>
      <c r="B43" s="319" t="s">
        <v>94</v>
      </c>
      <c r="C43" s="319"/>
      <c r="D43" s="319"/>
      <c r="E43" s="319"/>
      <c r="F43" s="319"/>
      <c r="G43" s="320" t="n">
        <f aca="false">SUM(H43:BL43)</f>
        <v>0</v>
      </c>
      <c r="H43" s="325"/>
      <c r="I43" s="323"/>
      <c r="J43" s="323"/>
      <c r="K43" s="323"/>
      <c r="L43" s="323"/>
      <c r="M43" s="324"/>
      <c r="N43" s="325"/>
      <c r="O43" s="323"/>
      <c r="P43" s="323"/>
      <c r="Q43" s="324"/>
      <c r="R43" s="329"/>
      <c r="S43" s="320"/>
      <c r="T43" s="325"/>
      <c r="U43" s="323"/>
      <c r="V43" s="323"/>
      <c r="W43" s="324"/>
      <c r="X43" s="321"/>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0" t="n">
        <f aca="false">'Per item requirement'!BH43*'Global Stock listing'!$H$54</f>
        <v>0</v>
      </c>
      <c r="BD43" s="320" t="n">
        <f aca="false">'Per item requirement'!BI43*'Global Stock listing'!$H$54</f>
        <v>0</v>
      </c>
      <c r="BE43" s="320" t="n">
        <f aca="false">'Per item requirement'!BJ43*'Global Stock listing'!$H$54</f>
        <v>0</v>
      </c>
      <c r="BF43" s="320" t="n">
        <f aca="false">'Per item requirement'!BK43*'Global Stock listing'!$H$54</f>
        <v>0</v>
      </c>
      <c r="BG43" s="320" t="n">
        <f aca="false">'Per item requirement'!BL43*'Global Stock listing'!$H$54</f>
        <v>0</v>
      </c>
      <c r="BH43" s="320" t="n">
        <f aca="false">'Per item requirement'!BM43*'Global Stock listing'!$H$54</f>
        <v>0</v>
      </c>
      <c r="BI43" s="320" t="n">
        <f aca="false">'Per item requirement'!BN43*'Global Stock listing'!$H$54</f>
        <v>0</v>
      </c>
      <c r="BJ43" s="320" t="n">
        <f aca="false">'Per item requirement'!BO43*'Global Stock listing'!$H$54</f>
        <v>0</v>
      </c>
      <c r="BK43" s="320" t="n">
        <f aca="false">'Per item requirement'!BP43*'Global Stock listing'!$H$54</f>
        <v>0</v>
      </c>
      <c r="BL43" s="320" t="n">
        <f aca="false">'Per item requirement'!BQ43*'Global Stock listing'!$H$54</f>
        <v>0</v>
      </c>
    </row>
    <row r="44" customFormat="false" ht="15" hidden="false" customHeight="false" outlineLevel="0" collapsed="false">
      <c r="A44" s="309"/>
      <c r="B44" s="319" t="n">
        <f aca="false">'Additional items'!$P3</f>
        <v>0</v>
      </c>
      <c r="C44" s="319"/>
      <c r="D44" s="319"/>
      <c r="E44" s="319"/>
      <c r="F44" s="319"/>
      <c r="G44" s="320" t="n">
        <f aca="false">SUM(H44:BL44)</f>
        <v>0</v>
      </c>
      <c r="H44" s="325"/>
      <c r="I44" s="323"/>
      <c r="J44" s="323"/>
      <c r="K44" s="323"/>
      <c r="L44" s="323"/>
      <c r="M44" s="324"/>
      <c r="N44" s="325"/>
      <c r="O44" s="323"/>
      <c r="P44" s="323"/>
      <c r="Q44" s="324"/>
      <c r="R44" s="329"/>
      <c r="S44" s="320"/>
      <c r="T44" s="325"/>
      <c r="U44" s="323"/>
      <c r="V44" s="323"/>
      <c r="W44" s="324"/>
      <c r="X44" s="325"/>
      <c r="Y44" s="323"/>
      <c r="Z44" s="323"/>
      <c r="AA44" s="323"/>
      <c r="AB44" s="323"/>
      <c r="AC44" s="323"/>
      <c r="AD44" s="323"/>
      <c r="AE44" s="323"/>
      <c r="AF44" s="323"/>
      <c r="AG44" s="323"/>
      <c r="AH44" s="323"/>
      <c r="AI44" s="322"/>
      <c r="AJ44" s="323"/>
      <c r="AK44" s="323"/>
      <c r="AL44" s="323"/>
      <c r="AM44" s="323"/>
      <c r="AN44" s="323"/>
      <c r="AO44" s="323"/>
      <c r="AP44" s="323"/>
      <c r="AQ44" s="323"/>
      <c r="AR44" s="323"/>
      <c r="AS44" s="323"/>
      <c r="AT44" s="323"/>
      <c r="AU44" s="323"/>
      <c r="AV44" s="323"/>
      <c r="AW44" s="323"/>
      <c r="AX44" s="323"/>
      <c r="AY44" s="323"/>
      <c r="AZ44" s="323"/>
      <c r="BA44" s="323"/>
      <c r="BB44" s="323"/>
      <c r="BC44" s="320" t="n">
        <f aca="false">'Per item requirement'!BH44*'Global Stock listing'!$H$55</f>
        <v>0</v>
      </c>
      <c r="BD44" s="320" t="n">
        <f aca="false">'Per item requirement'!BI44*'Global Stock listing'!$H$55</f>
        <v>0</v>
      </c>
      <c r="BE44" s="320" t="n">
        <f aca="false">'Per item requirement'!BJ44*'Global Stock listing'!$H$55</f>
        <v>0</v>
      </c>
      <c r="BF44" s="320" t="n">
        <f aca="false">'Per item requirement'!BK44*'Global Stock listing'!$H$55</f>
        <v>0</v>
      </c>
      <c r="BG44" s="320" t="n">
        <f aca="false">'Per item requirement'!BL44*'Global Stock listing'!$H$55</f>
        <v>0</v>
      </c>
      <c r="BH44" s="320" t="n">
        <f aca="false">'Per item requirement'!BM44*'Global Stock listing'!$H$55</f>
        <v>0</v>
      </c>
      <c r="BI44" s="320" t="n">
        <f aca="false">'Per item requirement'!BN44*'Global Stock listing'!$H$55</f>
        <v>0</v>
      </c>
      <c r="BJ44" s="320" t="n">
        <f aca="false">'Per item requirement'!BO44*'Global Stock listing'!$H$55</f>
        <v>0</v>
      </c>
      <c r="BK44" s="320" t="n">
        <f aca="false">'Per item requirement'!BP44*'Global Stock listing'!$H$55</f>
        <v>0</v>
      </c>
      <c r="BL44" s="320" t="n">
        <f aca="false">'Per item requirement'!BQ44*'Global Stock listing'!$H$55</f>
        <v>0</v>
      </c>
    </row>
    <row r="45" customFormat="false" ht="15" hidden="false" customHeight="false" outlineLevel="0" collapsed="false">
      <c r="A45" s="309"/>
      <c r="B45" s="319" t="n">
        <f aca="false">'Additional items'!$P4</f>
        <v>0</v>
      </c>
      <c r="C45" s="319"/>
      <c r="D45" s="319"/>
      <c r="E45" s="319"/>
      <c r="F45" s="319"/>
      <c r="G45" s="320" t="n">
        <f aca="false">SUM(H45:BL45)</f>
        <v>0</v>
      </c>
      <c r="H45" s="325"/>
      <c r="I45" s="323"/>
      <c r="J45" s="323"/>
      <c r="K45" s="323"/>
      <c r="L45" s="323"/>
      <c r="M45" s="324"/>
      <c r="N45" s="325"/>
      <c r="O45" s="323"/>
      <c r="P45" s="323"/>
      <c r="Q45" s="324"/>
      <c r="R45" s="329"/>
      <c r="S45" s="320"/>
      <c r="T45" s="325"/>
      <c r="U45" s="323"/>
      <c r="V45" s="323"/>
      <c r="W45" s="324"/>
      <c r="X45" s="325"/>
      <c r="Y45" s="323"/>
      <c r="Z45" s="323"/>
      <c r="AA45" s="323"/>
      <c r="AB45" s="323"/>
      <c r="AC45" s="323"/>
      <c r="AD45" s="323"/>
      <c r="AE45" s="323"/>
      <c r="AF45" s="323"/>
      <c r="AG45" s="323"/>
      <c r="AH45" s="323"/>
      <c r="AI45" s="323"/>
      <c r="AJ45" s="322"/>
      <c r="AK45" s="323"/>
      <c r="AL45" s="323"/>
      <c r="AM45" s="323"/>
      <c r="AN45" s="323"/>
      <c r="AO45" s="323"/>
      <c r="AP45" s="323"/>
      <c r="AQ45" s="323"/>
      <c r="AR45" s="323"/>
      <c r="AS45" s="323"/>
      <c r="AT45" s="323"/>
      <c r="AU45" s="323"/>
      <c r="AV45" s="323"/>
      <c r="AW45" s="323"/>
      <c r="AX45" s="323"/>
      <c r="AY45" s="323"/>
      <c r="AZ45" s="323"/>
      <c r="BA45" s="323"/>
      <c r="BB45" s="323"/>
      <c r="BC45" s="320" t="n">
        <f aca="false">'Per item requirement'!BH45*'Global Stock listing'!$H$56</f>
        <v>0</v>
      </c>
      <c r="BD45" s="320" t="n">
        <f aca="false">'Per item requirement'!BI45*'Global Stock listing'!$H$56</f>
        <v>0</v>
      </c>
      <c r="BE45" s="320" t="n">
        <f aca="false">'Per item requirement'!BJ45*'Global Stock listing'!$H$56</f>
        <v>0</v>
      </c>
      <c r="BF45" s="320" t="n">
        <f aca="false">'Per item requirement'!BK45*'Global Stock listing'!$H$56</f>
        <v>0</v>
      </c>
      <c r="BG45" s="320" t="n">
        <f aca="false">'Per item requirement'!BL45*'Global Stock listing'!$H$56</f>
        <v>0</v>
      </c>
      <c r="BH45" s="320" t="n">
        <f aca="false">'Per item requirement'!BM45*'Global Stock listing'!$H$56</f>
        <v>0</v>
      </c>
      <c r="BI45" s="320" t="n">
        <f aca="false">'Per item requirement'!BN45*'Global Stock listing'!$H$56</f>
        <v>0</v>
      </c>
      <c r="BJ45" s="320" t="n">
        <f aca="false">'Per item requirement'!BO45*'Global Stock listing'!$H$56</f>
        <v>0</v>
      </c>
      <c r="BK45" s="320" t="n">
        <f aca="false">'Per item requirement'!BP45*'Global Stock listing'!$H$56</f>
        <v>0</v>
      </c>
      <c r="BL45" s="320" t="n">
        <f aca="false">'Per item requirement'!BQ45*'Global Stock listing'!$H$56</f>
        <v>0</v>
      </c>
    </row>
    <row r="46" customFormat="false" ht="15" hidden="false" customHeight="false" outlineLevel="0" collapsed="false">
      <c r="A46" s="309"/>
      <c r="B46" s="319" t="n">
        <f aca="false">'Additional items'!$P5</f>
        <v>0</v>
      </c>
      <c r="C46" s="319"/>
      <c r="D46" s="319"/>
      <c r="E46" s="319"/>
      <c r="F46" s="319"/>
      <c r="G46" s="320" t="n">
        <f aca="false">SUM(H46:BL46)</f>
        <v>0</v>
      </c>
      <c r="H46" s="325"/>
      <c r="I46" s="323"/>
      <c r="J46" s="323"/>
      <c r="K46" s="323"/>
      <c r="L46" s="323"/>
      <c r="M46" s="324"/>
      <c r="N46" s="325"/>
      <c r="O46" s="323"/>
      <c r="P46" s="323"/>
      <c r="Q46" s="324"/>
      <c r="R46" s="329"/>
      <c r="S46" s="320"/>
      <c r="T46" s="325"/>
      <c r="U46" s="323"/>
      <c r="V46" s="323"/>
      <c r="W46" s="324"/>
      <c r="X46" s="325"/>
      <c r="Y46" s="323"/>
      <c r="Z46" s="323"/>
      <c r="AA46" s="323"/>
      <c r="AB46" s="323"/>
      <c r="AC46" s="323"/>
      <c r="AD46" s="323"/>
      <c r="AE46" s="323"/>
      <c r="AF46" s="323"/>
      <c r="AG46" s="323"/>
      <c r="AH46" s="323"/>
      <c r="AI46" s="323"/>
      <c r="AJ46" s="323"/>
      <c r="AK46" s="322"/>
      <c r="AL46" s="323"/>
      <c r="AM46" s="323"/>
      <c r="AN46" s="323"/>
      <c r="AO46" s="323"/>
      <c r="AP46" s="323"/>
      <c r="AQ46" s="323"/>
      <c r="AR46" s="323"/>
      <c r="AS46" s="323"/>
      <c r="AT46" s="323"/>
      <c r="AU46" s="323"/>
      <c r="AV46" s="323"/>
      <c r="AW46" s="323"/>
      <c r="AX46" s="323"/>
      <c r="AY46" s="323"/>
      <c r="AZ46" s="323"/>
      <c r="BA46" s="323"/>
      <c r="BB46" s="323"/>
      <c r="BC46" s="320" t="n">
        <f aca="false">'Per item requirement'!BH46*'Global Stock listing'!$H$57</f>
        <v>0</v>
      </c>
      <c r="BD46" s="320" t="n">
        <f aca="false">'Per item requirement'!BI46*'Global Stock listing'!$H$57</f>
        <v>0</v>
      </c>
      <c r="BE46" s="320" t="n">
        <f aca="false">'Per item requirement'!BJ46*'Global Stock listing'!$H$57</f>
        <v>0</v>
      </c>
      <c r="BF46" s="320" t="n">
        <f aca="false">'Per item requirement'!BK46*'Global Stock listing'!$H$57</f>
        <v>0</v>
      </c>
      <c r="BG46" s="320" t="n">
        <f aca="false">'Per item requirement'!BL46*'Global Stock listing'!$H$57</f>
        <v>0</v>
      </c>
      <c r="BH46" s="320" t="n">
        <f aca="false">'Per item requirement'!BM46*'Global Stock listing'!$H$57</f>
        <v>0</v>
      </c>
      <c r="BI46" s="320" t="n">
        <f aca="false">'Per item requirement'!BN46*'Global Stock listing'!$H$57</f>
        <v>0</v>
      </c>
      <c r="BJ46" s="320" t="n">
        <f aca="false">'Per item requirement'!BO46*'Global Stock listing'!$H$57</f>
        <v>0</v>
      </c>
      <c r="BK46" s="320" t="n">
        <f aca="false">'Per item requirement'!BP46*'Global Stock listing'!$H$57</f>
        <v>0</v>
      </c>
      <c r="BL46" s="320" t="n">
        <f aca="false">'Per item requirement'!BQ46*'Global Stock listing'!$H$57</f>
        <v>0</v>
      </c>
    </row>
    <row r="47" customFormat="false" ht="15" hidden="false" customHeight="false" outlineLevel="0" collapsed="false">
      <c r="A47" s="309"/>
      <c r="B47" s="319" t="n">
        <f aca="false">'Additional items'!$P6</f>
        <v>0</v>
      </c>
      <c r="C47" s="319"/>
      <c r="D47" s="319"/>
      <c r="E47" s="319"/>
      <c r="F47" s="319"/>
      <c r="G47" s="320" t="n">
        <f aca="false">SUM(H47:BL47)</f>
        <v>0</v>
      </c>
      <c r="H47" s="325"/>
      <c r="I47" s="323"/>
      <c r="J47" s="323"/>
      <c r="K47" s="323"/>
      <c r="L47" s="323"/>
      <c r="M47" s="324"/>
      <c r="N47" s="325"/>
      <c r="O47" s="323"/>
      <c r="P47" s="323"/>
      <c r="Q47" s="324"/>
      <c r="R47" s="329"/>
      <c r="S47" s="320"/>
      <c r="T47" s="325"/>
      <c r="U47" s="323"/>
      <c r="V47" s="323"/>
      <c r="W47" s="324"/>
      <c r="X47" s="325"/>
      <c r="Y47" s="323"/>
      <c r="Z47" s="323"/>
      <c r="AA47" s="323"/>
      <c r="AB47" s="323"/>
      <c r="AC47" s="323"/>
      <c r="AD47" s="323"/>
      <c r="AE47" s="323"/>
      <c r="AF47" s="323"/>
      <c r="AG47" s="323"/>
      <c r="AH47" s="323"/>
      <c r="AI47" s="323"/>
      <c r="AJ47" s="323"/>
      <c r="AK47" s="323"/>
      <c r="AL47" s="322"/>
      <c r="AM47" s="323"/>
      <c r="AN47" s="323"/>
      <c r="AO47" s="323"/>
      <c r="AP47" s="323"/>
      <c r="AQ47" s="323"/>
      <c r="AR47" s="323"/>
      <c r="AS47" s="323"/>
      <c r="AT47" s="323"/>
      <c r="AU47" s="323"/>
      <c r="AV47" s="323"/>
      <c r="AW47" s="323"/>
      <c r="AX47" s="323"/>
      <c r="AY47" s="323"/>
      <c r="AZ47" s="323"/>
      <c r="BA47" s="323"/>
      <c r="BB47" s="323"/>
      <c r="BC47" s="320" t="n">
        <f aca="false">'Per item requirement'!BH47*'Global Stock listing'!$H$58</f>
        <v>0</v>
      </c>
      <c r="BD47" s="320" t="n">
        <f aca="false">'Per item requirement'!BI47*'Global Stock listing'!$H$58</f>
        <v>0</v>
      </c>
      <c r="BE47" s="320" t="n">
        <f aca="false">'Per item requirement'!BJ47*'Global Stock listing'!$H$58</f>
        <v>0</v>
      </c>
      <c r="BF47" s="320" t="n">
        <f aca="false">'Per item requirement'!BK47*'Global Stock listing'!$H$58</f>
        <v>0</v>
      </c>
      <c r="BG47" s="320" t="n">
        <f aca="false">'Per item requirement'!BL47*'Global Stock listing'!$H$58</f>
        <v>0</v>
      </c>
      <c r="BH47" s="320" t="n">
        <f aca="false">'Per item requirement'!BM47*'Global Stock listing'!$H$58</f>
        <v>0</v>
      </c>
      <c r="BI47" s="320" t="n">
        <f aca="false">'Per item requirement'!BN47*'Global Stock listing'!$H$58</f>
        <v>0</v>
      </c>
      <c r="BJ47" s="320" t="n">
        <f aca="false">'Per item requirement'!BO47*'Global Stock listing'!$H$58</f>
        <v>0</v>
      </c>
      <c r="BK47" s="320" t="n">
        <f aca="false">'Per item requirement'!BP47*'Global Stock listing'!$H$58</f>
        <v>0</v>
      </c>
      <c r="BL47" s="320" t="n">
        <f aca="false">'Per item requirement'!BQ47*'Global Stock listing'!$H$58</f>
        <v>0</v>
      </c>
    </row>
    <row r="48" customFormat="false" ht="15" hidden="false" customHeight="false" outlineLevel="0" collapsed="false">
      <c r="A48" s="309"/>
      <c r="B48" s="319" t="n">
        <f aca="false">'Additional items'!$P7</f>
        <v>0</v>
      </c>
      <c r="C48" s="319"/>
      <c r="D48" s="319"/>
      <c r="E48" s="319"/>
      <c r="F48" s="319"/>
      <c r="G48" s="320" t="n">
        <f aca="false">SUM(H48:BL48)</f>
        <v>0</v>
      </c>
      <c r="H48" s="325"/>
      <c r="I48" s="323"/>
      <c r="J48" s="323"/>
      <c r="K48" s="323"/>
      <c r="L48" s="323"/>
      <c r="M48" s="324"/>
      <c r="N48" s="325"/>
      <c r="O48" s="323"/>
      <c r="P48" s="323"/>
      <c r="Q48" s="324"/>
      <c r="R48" s="329"/>
      <c r="S48" s="320"/>
      <c r="T48" s="325"/>
      <c r="U48" s="323"/>
      <c r="V48" s="323"/>
      <c r="W48" s="324"/>
      <c r="X48" s="325"/>
      <c r="Y48" s="323"/>
      <c r="Z48" s="323"/>
      <c r="AA48" s="323"/>
      <c r="AB48" s="323"/>
      <c r="AC48" s="323"/>
      <c r="AD48" s="323"/>
      <c r="AE48" s="323"/>
      <c r="AF48" s="323"/>
      <c r="AG48" s="323"/>
      <c r="AH48" s="323"/>
      <c r="AI48" s="323"/>
      <c r="AJ48" s="323"/>
      <c r="AK48" s="323"/>
      <c r="AL48" s="323"/>
      <c r="AM48" s="322"/>
      <c r="AN48" s="323"/>
      <c r="AO48" s="323"/>
      <c r="AP48" s="323"/>
      <c r="AQ48" s="323"/>
      <c r="AR48" s="323"/>
      <c r="AS48" s="323"/>
      <c r="AT48" s="323"/>
      <c r="AU48" s="323"/>
      <c r="AV48" s="323"/>
      <c r="AW48" s="323"/>
      <c r="AX48" s="323"/>
      <c r="AY48" s="323"/>
      <c r="AZ48" s="323"/>
      <c r="BA48" s="323"/>
      <c r="BB48" s="323"/>
      <c r="BC48" s="320" t="n">
        <f aca="false">'Per item requirement'!BH48*'Global Stock listing'!$H$59</f>
        <v>0</v>
      </c>
      <c r="BD48" s="320" t="n">
        <f aca="false">'Per item requirement'!BI48*'Global Stock listing'!$H$59</f>
        <v>0</v>
      </c>
      <c r="BE48" s="320" t="n">
        <f aca="false">'Per item requirement'!BJ48*'Global Stock listing'!$H$59</f>
        <v>0</v>
      </c>
      <c r="BF48" s="320" t="n">
        <f aca="false">'Per item requirement'!BK48*'Global Stock listing'!$H$59</f>
        <v>0</v>
      </c>
      <c r="BG48" s="320" t="n">
        <f aca="false">'Per item requirement'!BL48*'Global Stock listing'!$H$59</f>
        <v>0</v>
      </c>
      <c r="BH48" s="320" t="n">
        <f aca="false">'Per item requirement'!BM48*'Global Stock listing'!$H$59</f>
        <v>0</v>
      </c>
      <c r="BI48" s="320" t="n">
        <f aca="false">'Per item requirement'!BN48*'Global Stock listing'!$H$59</f>
        <v>0</v>
      </c>
      <c r="BJ48" s="320" t="n">
        <f aca="false">'Per item requirement'!BO48*'Global Stock listing'!$H$59</f>
        <v>0</v>
      </c>
      <c r="BK48" s="320" t="n">
        <f aca="false">'Per item requirement'!BP48*'Global Stock listing'!$H$59</f>
        <v>0</v>
      </c>
      <c r="BL48" s="320" t="n">
        <f aca="false">'Per item requirement'!BQ48*'Global Stock listing'!$H$59</f>
        <v>0</v>
      </c>
    </row>
    <row r="49" customFormat="false" ht="15" hidden="false" customHeight="false" outlineLevel="0" collapsed="false">
      <c r="A49" s="309"/>
      <c r="B49" s="319" t="n">
        <f aca="false">'Additional items'!$P8</f>
        <v>0</v>
      </c>
      <c r="C49" s="319"/>
      <c r="D49" s="319"/>
      <c r="E49" s="319"/>
      <c r="F49" s="319"/>
      <c r="G49" s="320" t="n">
        <f aca="false">SUM(H49:BL49)</f>
        <v>0</v>
      </c>
      <c r="H49" s="325"/>
      <c r="I49" s="323"/>
      <c r="J49" s="323"/>
      <c r="K49" s="323"/>
      <c r="L49" s="323"/>
      <c r="M49" s="324"/>
      <c r="N49" s="325"/>
      <c r="O49" s="323"/>
      <c r="P49" s="323"/>
      <c r="Q49" s="324"/>
      <c r="R49" s="329"/>
      <c r="S49" s="320"/>
      <c r="T49" s="325"/>
      <c r="U49" s="323"/>
      <c r="V49" s="323"/>
      <c r="W49" s="324"/>
      <c r="X49" s="325"/>
      <c r="Y49" s="323"/>
      <c r="Z49" s="323"/>
      <c r="AA49" s="323"/>
      <c r="AB49" s="323"/>
      <c r="AC49" s="323"/>
      <c r="AD49" s="323"/>
      <c r="AE49" s="323"/>
      <c r="AF49" s="323"/>
      <c r="AG49" s="323"/>
      <c r="AH49" s="323"/>
      <c r="AI49" s="323"/>
      <c r="AJ49" s="323"/>
      <c r="AK49" s="323"/>
      <c r="AL49" s="323"/>
      <c r="AM49" s="323"/>
      <c r="AN49" s="322"/>
      <c r="AO49" s="323"/>
      <c r="AP49" s="323"/>
      <c r="AQ49" s="323"/>
      <c r="AR49" s="323"/>
      <c r="AS49" s="323"/>
      <c r="AT49" s="323"/>
      <c r="AU49" s="323"/>
      <c r="AV49" s="323"/>
      <c r="AW49" s="323"/>
      <c r="AX49" s="323"/>
      <c r="AY49" s="323"/>
      <c r="AZ49" s="323"/>
      <c r="BA49" s="323"/>
      <c r="BB49" s="323"/>
      <c r="BC49" s="320" t="n">
        <f aca="false">'Per item requirement'!BH49*'Global Stock listing'!$H$60</f>
        <v>0</v>
      </c>
      <c r="BD49" s="320" t="n">
        <f aca="false">'Per item requirement'!BI49*'Global Stock listing'!$H$60</f>
        <v>0</v>
      </c>
      <c r="BE49" s="320" t="n">
        <f aca="false">'Per item requirement'!BJ49*'Global Stock listing'!$H$60</f>
        <v>0</v>
      </c>
      <c r="BF49" s="320" t="n">
        <f aca="false">'Per item requirement'!BK49*'Global Stock listing'!$H$60</f>
        <v>0</v>
      </c>
      <c r="BG49" s="320" t="n">
        <f aca="false">'Per item requirement'!BL49*'Global Stock listing'!$H$60</f>
        <v>0</v>
      </c>
      <c r="BH49" s="320" t="n">
        <f aca="false">'Per item requirement'!BM49*'Global Stock listing'!$H$60</f>
        <v>0</v>
      </c>
      <c r="BI49" s="320" t="n">
        <f aca="false">'Per item requirement'!BN49*'Global Stock listing'!$H$60</f>
        <v>0</v>
      </c>
      <c r="BJ49" s="320" t="n">
        <f aca="false">'Per item requirement'!BO49*'Global Stock listing'!$H$60</f>
        <v>0</v>
      </c>
      <c r="BK49" s="320" t="n">
        <f aca="false">'Per item requirement'!BP49*'Global Stock listing'!$H$60</f>
        <v>0</v>
      </c>
      <c r="BL49" s="320" t="n">
        <f aca="false">'Per item requirement'!BQ49*'Global Stock listing'!$H$60</f>
        <v>0</v>
      </c>
    </row>
    <row r="50" customFormat="false" ht="15" hidden="false" customHeight="false" outlineLevel="0" collapsed="false">
      <c r="A50" s="309"/>
      <c r="B50" s="319" t="n">
        <f aca="false">'Additional items'!$P9</f>
        <v>0</v>
      </c>
      <c r="C50" s="319"/>
      <c r="D50" s="319"/>
      <c r="E50" s="319"/>
      <c r="F50" s="319"/>
      <c r="G50" s="320" t="n">
        <f aca="false">SUM(H50:BL50)</f>
        <v>0</v>
      </c>
      <c r="H50" s="325"/>
      <c r="I50" s="323"/>
      <c r="J50" s="323"/>
      <c r="K50" s="323"/>
      <c r="L50" s="323"/>
      <c r="M50" s="324"/>
      <c r="N50" s="325"/>
      <c r="O50" s="323"/>
      <c r="P50" s="323"/>
      <c r="Q50" s="324"/>
      <c r="R50" s="329"/>
      <c r="S50" s="320"/>
      <c r="T50" s="325"/>
      <c r="U50" s="323"/>
      <c r="V50" s="323"/>
      <c r="W50" s="324"/>
      <c r="X50" s="325"/>
      <c r="Y50" s="323"/>
      <c r="Z50" s="323"/>
      <c r="AA50" s="323"/>
      <c r="AB50" s="323"/>
      <c r="AC50" s="323"/>
      <c r="AD50" s="323"/>
      <c r="AE50" s="323"/>
      <c r="AF50" s="323"/>
      <c r="AG50" s="323"/>
      <c r="AH50" s="323"/>
      <c r="AI50" s="323"/>
      <c r="AJ50" s="323"/>
      <c r="AK50" s="323"/>
      <c r="AL50" s="323"/>
      <c r="AM50" s="323"/>
      <c r="AN50" s="323"/>
      <c r="AO50" s="322"/>
      <c r="AP50" s="323"/>
      <c r="AQ50" s="323"/>
      <c r="AR50" s="323"/>
      <c r="AS50" s="323"/>
      <c r="AT50" s="323"/>
      <c r="AU50" s="323"/>
      <c r="AV50" s="323"/>
      <c r="AW50" s="323"/>
      <c r="AX50" s="323"/>
      <c r="AY50" s="323"/>
      <c r="AZ50" s="323"/>
      <c r="BA50" s="323"/>
      <c r="BB50" s="323"/>
      <c r="BC50" s="320" t="n">
        <f aca="false">'Per item requirement'!BH50*'Global Stock listing'!$H$61</f>
        <v>0</v>
      </c>
      <c r="BD50" s="320" t="n">
        <f aca="false">'Per item requirement'!BI50*'Global Stock listing'!$H$61</f>
        <v>0</v>
      </c>
      <c r="BE50" s="320" t="n">
        <f aca="false">'Per item requirement'!BJ50*'Global Stock listing'!$H$61</f>
        <v>0</v>
      </c>
      <c r="BF50" s="320" t="n">
        <f aca="false">'Per item requirement'!BK50*'Global Stock listing'!$H$61</f>
        <v>0</v>
      </c>
      <c r="BG50" s="320" t="n">
        <f aca="false">'Per item requirement'!BL50*'Global Stock listing'!$H$61</f>
        <v>0</v>
      </c>
      <c r="BH50" s="320" t="n">
        <f aca="false">'Per item requirement'!BM50*'Global Stock listing'!$H$61</f>
        <v>0</v>
      </c>
      <c r="BI50" s="320" t="n">
        <f aca="false">'Per item requirement'!BN50*'Global Stock listing'!$H$61</f>
        <v>0</v>
      </c>
      <c r="BJ50" s="320" t="n">
        <f aca="false">'Per item requirement'!BO50*'Global Stock listing'!$H$61</f>
        <v>0</v>
      </c>
      <c r="BK50" s="320" t="n">
        <f aca="false">'Per item requirement'!BP50*'Global Stock listing'!$H$61</f>
        <v>0</v>
      </c>
      <c r="BL50" s="320" t="n">
        <f aca="false">'Per item requirement'!BQ50*'Global Stock listing'!$H$61</f>
        <v>0</v>
      </c>
    </row>
    <row r="51" customFormat="false" ht="15" hidden="false" customHeight="false" outlineLevel="0" collapsed="false">
      <c r="A51" s="309"/>
      <c r="B51" s="319" t="n">
        <f aca="false">'Additional items'!$P10</f>
        <v>0</v>
      </c>
      <c r="C51" s="319"/>
      <c r="D51" s="319"/>
      <c r="E51" s="319"/>
      <c r="F51" s="319"/>
      <c r="G51" s="320" t="n">
        <f aca="false">SUM(H51:BL51)</f>
        <v>0</v>
      </c>
      <c r="H51" s="325"/>
      <c r="I51" s="323"/>
      <c r="J51" s="323"/>
      <c r="K51" s="323"/>
      <c r="L51" s="323"/>
      <c r="M51" s="324"/>
      <c r="N51" s="325"/>
      <c r="O51" s="323"/>
      <c r="P51" s="323"/>
      <c r="Q51" s="324"/>
      <c r="R51" s="329"/>
      <c r="S51" s="320"/>
      <c r="T51" s="325"/>
      <c r="U51" s="323"/>
      <c r="V51" s="323"/>
      <c r="W51" s="324"/>
      <c r="X51" s="325"/>
      <c r="Y51" s="323"/>
      <c r="Z51" s="323"/>
      <c r="AA51" s="323"/>
      <c r="AB51" s="323"/>
      <c r="AC51" s="323"/>
      <c r="AD51" s="323"/>
      <c r="AE51" s="323"/>
      <c r="AF51" s="323"/>
      <c r="AG51" s="323"/>
      <c r="AH51" s="323"/>
      <c r="AI51" s="323"/>
      <c r="AJ51" s="323"/>
      <c r="AK51" s="323"/>
      <c r="AL51" s="323"/>
      <c r="AM51" s="323"/>
      <c r="AN51" s="323"/>
      <c r="AO51" s="323"/>
      <c r="AP51" s="322"/>
      <c r="AQ51" s="323"/>
      <c r="AR51" s="323"/>
      <c r="AS51" s="323"/>
      <c r="AT51" s="323"/>
      <c r="AU51" s="323"/>
      <c r="AV51" s="323"/>
      <c r="AW51" s="323"/>
      <c r="AX51" s="323"/>
      <c r="AY51" s="323"/>
      <c r="AZ51" s="323"/>
      <c r="BA51" s="323"/>
      <c r="BB51" s="323"/>
      <c r="BC51" s="320" t="n">
        <f aca="false">'Per item requirement'!BH51*'Global Stock listing'!$H$62</f>
        <v>0</v>
      </c>
      <c r="BD51" s="320" t="n">
        <f aca="false">'Per item requirement'!BI51*'Global Stock listing'!$H$62</f>
        <v>0</v>
      </c>
      <c r="BE51" s="320" t="n">
        <f aca="false">'Per item requirement'!BJ51*'Global Stock listing'!$H$62</f>
        <v>0</v>
      </c>
      <c r="BF51" s="320" t="n">
        <f aca="false">'Per item requirement'!BK51*'Global Stock listing'!$H$62</f>
        <v>0</v>
      </c>
      <c r="BG51" s="320" t="n">
        <f aca="false">'Per item requirement'!BL51*'Global Stock listing'!$H$62</f>
        <v>0</v>
      </c>
      <c r="BH51" s="320" t="n">
        <f aca="false">'Per item requirement'!BM51*'Global Stock listing'!$H$62</f>
        <v>0</v>
      </c>
      <c r="BI51" s="320" t="n">
        <f aca="false">'Per item requirement'!BN51*'Global Stock listing'!$H$62</f>
        <v>0</v>
      </c>
      <c r="BJ51" s="320" t="n">
        <f aca="false">'Per item requirement'!BO51*'Global Stock listing'!$H$62</f>
        <v>0</v>
      </c>
      <c r="BK51" s="320" t="n">
        <f aca="false">'Per item requirement'!BP51*'Global Stock listing'!$H$62</f>
        <v>0</v>
      </c>
      <c r="BL51" s="320" t="n">
        <f aca="false">'Per item requirement'!BQ51*'Global Stock listing'!$H$62</f>
        <v>0</v>
      </c>
    </row>
    <row r="52" customFormat="false" ht="15" hidden="false" customHeight="false" outlineLevel="0" collapsed="false">
      <c r="A52" s="309"/>
      <c r="B52" s="319" t="n">
        <f aca="false">'Additional items'!$P11</f>
        <v>0</v>
      </c>
      <c r="C52" s="319"/>
      <c r="D52" s="319"/>
      <c r="E52" s="319"/>
      <c r="F52" s="319"/>
      <c r="G52" s="320" t="n">
        <f aca="false">SUM(H52:BL52)</f>
        <v>0</v>
      </c>
      <c r="H52" s="325"/>
      <c r="I52" s="323"/>
      <c r="J52" s="323"/>
      <c r="K52" s="323"/>
      <c r="L52" s="323"/>
      <c r="M52" s="324"/>
      <c r="N52" s="325"/>
      <c r="O52" s="323"/>
      <c r="P52" s="323"/>
      <c r="Q52" s="324"/>
      <c r="R52" s="329"/>
      <c r="S52" s="320"/>
      <c r="T52" s="325"/>
      <c r="U52" s="323"/>
      <c r="V52" s="323"/>
      <c r="W52" s="324"/>
      <c r="X52" s="325"/>
      <c r="Y52" s="323"/>
      <c r="Z52" s="323"/>
      <c r="AA52" s="323"/>
      <c r="AB52" s="323"/>
      <c r="AC52" s="323"/>
      <c r="AD52" s="323"/>
      <c r="AE52" s="323"/>
      <c r="AF52" s="323"/>
      <c r="AG52" s="323"/>
      <c r="AH52" s="323"/>
      <c r="AI52" s="323"/>
      <c r="AJ52" s="323"/>
      <c r="AK52" s="323"/>
      <c r="AL52" s="323"/>
      <c r="AM52" s="323"/>
      <c r="AN52" s="323"/>
      <c r="AO52" s="323"/>
      <c r="AP52" s="323"/>
      <c r="AQ52" s="322"/>
      <c r="AR52" s="323"/>
      <c r="AS52" s="323"/>
      <c r="AT52" s="323"/>
      <c r="AU52" s="323"/>
      <c r="AV52" s="323"/>
      <c r="AW52" s="323"/>
      <c r="AX52" s="323"/>
      <c r="AY52" s="323"/>
      <c r="AZ52" s="323"/>
      <c r="BA52" s="323"/>
      <c r="BB52" s="323"/>
      <c r="BC52" s="320" t="n">
        <f aca="false">'Per item requirement'!BH52*'Global Stock listing'!$H$63</f>
        <v>0</v>
      </c>
      <c r="BD52" s="320" t="n">
        <f aca="false">'Per item requirement'!BI52*'Global Stock listing'!$H$63</f>
        <v>0</v>
      </c>
      <c r="BE52" s="320" t="n">
        <f aca="false">'Per item requirement'!BJ52*'Global Stock listing'!$H$63</f>
        <v>0</v>
      </c>
      <c r="BF52" s="320" t="n">
        <f aca="false">'Per item requirement'!BK52*'Global Stock listing'!$H$63</f>
        <v>0</v>
      </c>
      <c r="BG52" s="320" t="n">
        <f aca="false">'Per item requirement'!BL52*'Global Stock listing'!$H$63</f>
        <v>0</v>
      </c>
      <c r="BH52" s="320" t="n">
        <f aca="false">'Per item requirement'!BM52*'Global Stock listing'!$H$63</f>
        <v>0</v>
      </c>
      <c r="BI52" s="320" t="n">
        <f aca="false">'Per item requirement'!BN52*'Global Stock listing'!$H$63</f>
        <v>0</v>
      </c>
      <c r="BJ52" s="320" t="n">
        <f aca="false">'Per item requirement'!BO52*'Global Stock listing'!$H$63</f>
        <v>0</v>
      </c>
      <c r="BK52" s="320" t="n">
        <f aca="false">'Per item requirement'!BP52*'Global Stock listing'!$H$63</f>
        <v>0</v>
      </c>
      <c r="BL52" s="320" t="n">
        <f aca="false">'Per item requirement'!BQ52*'Global Stock listing'!$H$63</f>
        <v>0</v>
      </c>
    </row>
    <row r="53" customFormat="false" ht="15" hidden="false" customHeight="false" outlineLevel="0" collapsed="false">
      <c r="A53" s="309"/>
      <c r="B53" s="319" t="n">
        <f aca="false">'Additional items'!$P12</f>
        <v>0</v>
      </c>
      <c r="C53" s="319"/>
      <c r="D53" s="319"/>
      <c r="E53" s="319"/>
      <c r="F53" s="319"/>
      <c r="G53" s="320" t="n">
        <f aca="false">SUM(H53:BL53)</f>
        <v>0</v>
      </c>
      <c r="H53" s="325"/>
      <c r="I53" s="323"/>
      <c r="J53" s="323"/>
      <c r="K53" s="323"/>
      <c r="L53" s="323"/>
      <c r="M53" s="324"/>
      <c r="N53" s="325"/>
      <c r="O53" s="323"/>
      <c r="P53" s="323"/>
      <c r="Q53" s="324"/>
      <c r="R53" s="329"/>
      <c r="S53" s="320"/>
      <c r="T53" s="325"/>
      <c r="U53" s="323"/>
      <c r="V53" s="323"/>
      <c r="W53" s="324"/>
      <c r="X53" s="325"/>
      <c r="Y53" s="323"/>
      <c r="Z53" s="323"/>
      <c r="AA53" s="323"/>
      <c r="AB53" s="323"/>
      <c r="AC53" s="323"/>
      <c r="AD53" s="323"/>
      <c r="AE53" s="323"/>
      <c r="AF53" s="323"/>
      <c r="AG53" s="323"/>
      <c r="AH53" s="323"/>
      <c r="AI53" s="323"/>
      <c r="AJ53" s="323"/>
      <c r="AK53" s="323"/>
      <c r="AL53" s="323"/>
      <c r="AM53" s="323"/>
      <c r="AN53" s="323"/>
      <c r="AO53" s="323"/>
      <c r="AP53" s="323"/>
      <c r="AQ53" s="323"/>
      <c r="AR53" s="322"/>
      <c r="AS53" s="323"/>
      <c r="AT53" s="323"/>
      <c r="AU53" s="323"/>
      <c r="AV53" s="323"/>
      <c r="AW53" s="323"/>
      <c r="AX53" s="323"/>
      <c r="AY53" s="323"/>
      <c r="AZ53" s="323"/>
      <c r="BA53" s="323"/>
      <c r="BB53" s="323"/>
      <c r="BC53" s="320" t="n">
        <f aca="false">'Per item requirement'!BH53*'Global Stock listing'!$H$64</f>
        <v>0</v>
      </c>
      <c r="BD53" s="320" t="n">
        <f aca="false">'Per item requirement'!BI53*'Global Stock listing'!$H$64</f>
        <v>0</v>
      </c>
      <c r="BE53" s="320" t="n">
        <f aca="false">'Per item requirement'!BJ53*'Global Stock listing'!$H$64</f>
        <v>0</v>
      </c>
      <c r="BF53" s="320" t="n">
        <f aca="false">'Per item requirement'!BK53*'Global Stock listing'!$H$64</f>
        <v>0</v>
      </c>
      <c r="BG53" s="320" t="n">
        <f aca="false">'Per item requirement'!BL53*'Global Stock listing'!$H$64</f>
        <v>0</v>
      </c>
      <c r="BH53" s="320" t="n">
        <f aca="false">'Per item requirement'!BM53*'Global Stock listing'!$H$64</f>
        <v>0</v>
      </c>
      <c r="BI53" s="320" t="n">
        <f aca="false">'Per item requirement'!BN53*'Global Stock listing'!$H$64</f>
        <v>0</v>
      </c>
      <c r="BJ53" s="320" t="n">
        <f aca="false">'Per item requirement'!BO53*'Global Stock listing'!$H$64</f>
        <v>0</v>
      </c>
      <c r="BK53" s="320" t="n">
        <f aca="false">'Per item requirement'!BP53*'Global Stock listing'!$H$64</f>
        <v>0</v>
      </c>
      <c r="BL53" s="320" t="n">
        <f aca="false">'Per item requirement'!BQ53*'Global Stock listing'!$H$64</f>
        <v>0</v>
      </c>
    </row>
    <row r="54" customFormat="false" ht="15" hidden="false" customHeight="false" outlineLevel="0" collapsed="false">
      <c r="A54" s="309"/>
      <c r="B54" s="319" t="n">
        <f aca="false">'Additional items'!$P13</f>
        <v>0</v>
      </c>
      <c r="C54" s="319"/>
      <c r="D54" s="319"/>
      <c r="E54" s="319"/>
      <c r="F54" s="319"/>
      <c r="G54" s="320" t="n">
        <f aca="false">SUM(H54:BL54)</f>
        <v>0</v>
      </c>
      <c r="H54" s="325"/>
      <c r="I54" s="323"/>
      <c r="J54" s="323"/>
      <c r="K54" s="323"/>
      <c r="L54" s="323"/>
      <c r="M54" s="324"/>
      <c r="N54" s="325"/>
      <c r="O54" s="323"/>
      <c r="P54" s="323"/>
      <c r="Q54" s="324"/>
      <c r="R54" s="329"/>
      <c r="S54" s="320"/>
      <c r="T54" s="325"/>
      <c r="U54" s="323"/>
      <c r="V54" s="323"/>
      <c r="W54" s="324"/>
      <c r="X54" s="325"/>
      <c r="Y54" s="323"/>
      <c r="Z54" s="323"/>
      <c r="AA54" s="323"/>
      <c r="AB54" s="323"/>
      <c r="AC54" s="323"/>
      <c r="AD54" s="323"/>
      <c r="AE54" s="323"/>
      <c r="AF54" s="323"/>
      <c r="AG54" s="323"/>
      <c r="AH54" s="323"/>
      <c r="AI54" s="323"/>
      <c r="AJ54" s="323"/>
      <c r="AK54" s="323"/>
      <c r="AL54" s="323"/>
      <c r="AM54" s="323"/>
      <c r="AN54" s="323"/>
      <c r="AO54" s="323"/>
      <c r="AP54" s="323"/>
      <c r="AQ54" s="323"/>
      <c r="AR54" s="323"/>
      <c r="AS54" s="322"/>
      <c r="AT54" s="323"/>
      <c r="AU54" s="323"/>
      <c r="AV54" s="323"/>
      <c r="AW54" s="323"/>
      <c r="AX54" s="323"/>
      <c r="AY54" s="323"/>
      <c r="AZ54" s="323"/>
      <c r="BA54" s="323"/>
      <c r="BB54" s="323"/>
      <c r="BC54" s="320" t="n">
        <f aca="false">'Per item requirement'!BH54*'Global Stock listing'!$H$65</f>
        <v>0</v>
      </c>
      <c r="BD54" s="320" t="n">
        <f aca="false">'Per item requirement'!BI54*'Global Stock listing'!$H$65</f>
        <v>0</v>
      </c>
      <c r="BE54" s="320" t="n">
        <f aca="false">'Per item requirement'!BJ54*'Global Stock listing'!$H$65</f>
        <v>0</v>
      </c>
      <c r="BF54" s="320" t="n">
        <f aca="false">'Per item requirement'!BK54*'Global Stock listing'!$H$65</f>
        <v>0</v>
      </c>
      <c r="BG54" s="320" t="n">
        <f aca="false">'Per item requirement'!BL54*'Global Stock listing'!$H$65</f>
        <v>0</v>
      </c>
      <c r="BH54" s="320" t="n">
        <f aca="false">'Per item requirement'!BM54*'Global Stock listing'!$H$65</f>
        <v>0</v>
      </c>
      <c r="BI54" s="320" t="n">
        <f aca="false">'Per item requirement'!BN54*'Global Stock listing'!$H$65</f>
        <v>0</v>
      </c>
      <c r="BJ54" s="320" t="n">
        <f aca="false">'Per item requirement'!BO54*'Global Stock listing'!$H$65</f>
        <v>0</v>
      </c>
      <c r="BK54" s="320" t="n">
        <f aca="false">'Per item requirement'!BP54*'Global Stock listing'!$H$65</f>
        <v>0</v>
      </c>
      <c r="BL54" s="320" t="n">
        <f aca="false">'Per item requirement'!BQ54*'Global Stock listing'!$H$65</f>
        <v>0</v>
      </c>
    </row>
    <row r="55" customFormat="false" ht="15" hidden="false" customHeight="false" outlineLevel="0" collapsed="false">
      <c r="A55" s="309"/>
      <c r="B55" s="319" t="n">
        <f aca="false">'Additional items'!$P14</f>
        <v>0</v>
      </c>
      <c r="C55" s="319"/>
      <c r="D55" s="319"/>
      <c r="E55" s="319"/>
      <c r="F55" s="319"/>
      <c r="G55" s="320" t="n">
        <f aca="false">SUM(H55:BL55)</f>
        <v>0</v>
      </c>
      <c r="H55" s="325"/>
      <c r="I55" s="323"/>
      <c r="J55" s="323"/>
      <c r="K55" s="323"/>
      <c r="L55" s="323"/>
      <c r="M55" s="324"/>
      <c r="N55" s="325"/>
      <c r="O55" s="323"/>
      <c r="P55" s="323"/>
      <c r="Q55" s="324"/>
      <c r="R55" s="329"/>
      <c r="S55" s="320"/>
      <c r="T55" s="325"/>
      <c r="U55" s="323"/>
      <c r="V55" s="323"/>
      <c r="W55" s="324"/>
      <c r="X55" s="325"/>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2"/>
      <c r="AU55" s="323"/>
      <c r="AV55" s="323"/>
      <c r="AW55" s="323"/>
      <c r="AX55" s="323"/>
      <c r="AY55" s="323"/>
      <c r="AZ55" s="323"/>
      <c r="BA55" s="323"/>
      <c r="BB55" s="323"/>
      <c r="BC55" s="320" t="n">
        <f aca="false">'Per item requirement'!BH55*'Global Stock listing'!$H$66</f>
        <v>0</v>
      </c>
      <c r="BD55" s="320" t="n">
        <f aca="false">'Per item requirement'!BI55*'Global Stock listing'!$H$66</f>
        <v>0</v>
      </c>
      <c r="BE55" s="320" t="n">
        <f aca="false">'Per item requirement'!BJ55*'Global Stock listing'!$H$66</f>
        <v>0</v>
      </c>
      <c r="BF55" s="320" t="n">
        <f aca="false">'Per item requirement'!BK55*'Global Stock listing'!$H$66</f>
        <v>0</v>
      </c>
      <c r="BG55" s="320" t="n">
        <f aca="false">'Per item requirement'!BL55*'Global Stock listing'!$H$66</f>
        <v>0</v>
      </c>
      <c r="BH55" s="320" t="n">
        <f aca="false">'Per item requirement'!BM55*'Global Stock listing'!$H$66</f>
        <v>0</v>
      </c>
      <c r="BI55" s="320" t="n">
        <f aca="false">'Per item requirement'!BN55*'Global Stock listing'!$H$66</f>
        <v>0</v>
      </c>
      <c r="BJ55" s="320" t="n">
        <f aca="false">'Per item requirement'!BO55*'Global Stock listing'!$H$66</f>
        <v>0</v>
      </c>
      <c r="BK55" s="320" t="n">
        <f aca="false">'Per item requirement'!BP55*'Global Stock listing'!$H$66</f>
        <v>0</v>
      </c>
      <c r="BL55" s="320" t="n">
        <f aca="false">'Per item requirement'!BQ55*'Global Stock listing'!$H$66</f>
        <v>0</v>
      </c>
    </row>
    <row r="56" customFormat="false" ht="15" hidden="false" customHeight="false" outlineLevel="0" collapsed="false">
      <c r="A56" s="309"/>
      <c r="B56" s="319" t="n">
        <f aca="false">'Additional items'!$P15</f>
        <v>0</v>
      </c>
      <c r="C56" s="319"/>
      <c r="D56" s="319"/>
      <c r="E56" s="319"/>
      <c r="F56" s="319"/>
      <c r="G56" s="320" t="n">
        <f aca="false">SUM(H56:BL56)</f>
        <v>0</v>
      </c>
      <c r="H56" s="325"/>
      <c r="I56" s="323"/>
      <c r="J56" s="323"/>
      <c r="K56" s="323"/>
      <c r="L56" s="323"/>
      <c r="M56" s="324"/>
      <c r="N56" s="325"/>
      <c r="O56" s="323"/>
      <c r="P56" s="323"/>
      <c r="Q56" s="324"/>
      <c r="R56" s="329"/>
      <c r="S56" s="320"/>
      <c r="T56" s="325"/>
      <c r="U56" s="323"/>
      <c r="V56" s="323"/>
      <c r="W56" s="324"/>
      <c r="X56" s="325"/>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2"/>
      <c r="AV56" s="323"/>
      <c r="AW56" s="323"/>
      <c r="AX56" s="323"/>
      <c r="AY56" s="323"/>
      <c r="AZ56" s="323"/>
      <c r="BA56" s="323"/>
      <c r="BB56" s="323"/>
      <c r="BC56" s="320" t="n">
        <f aca="false">'Per item requirement'!BH56*'Global Stock listing'!$H$67</f>
        <v>0</v>
      </c>
      <c r="BD56" s="320" t="n">
        <f aca="false">'Per item requirement'!BI56*'Global Stock listing'!$H$67</f>
        <v>0</v>
      </c>
      <c r="BE56" s="320" t="n">
        <f aca="false">'Per item requirement'!BJ56*'Global Stock listing'!$H$67</f>
        <v>0</v>
      </c>
      <c r="BF56" s="320" t="n">
        <f aca="false">'Per item requirement'!BK56*'Global Stock listing'!$H$67</f>
        <v>0</v>
      </c>
      <c r="BG56" s="320" t="n">
        <f aca="false">'Per item requirement'!BL56*'Global Stock listing'!$H$67</f>
        <v>0</v>
      </c>
      <c r="BH56" s="320" t="n">
        <f aca="false">'Per item requirement'!BM56*'Global Stock listing'!$H$67</f>
        <v>0</v>
      </c>
      <c r="BI56" s="320" t="n">
        <f aca="false">'Per item requirement'!BN56*'Global Stock listing'!$H$67</f>
        <v>0</v>
      </c>
      <c r="BJ56" s="320" t="n">
        <f aca="false">'Per item requirement'!BO56*'Global Stock listing'!$H$67</f>
        <v>0</v>
      </c>
      <c r="BK56" s="320" t="n">
        <f aca="false">'Per item requirement'!BP56*'Global Stock listing'!$H$67</f>
        <v>0</v>
      </c>
      <c r="BL56" s="320" t="n">
        <f aca="false">'Per item requirement'!BQ56*'Global Stock listing'!$H$67</f>
        <v>0</v>
      </c>
    </row>
    <row r="57" customFormat="false" ht="15" hidden="false" customHeight="false" outlineLevel="0" collapsed="false">
      <c r="A57" s="309"/>
      <c r="B57" s="319" t="n">
        <f aca="false">'Additional items'!$P16</f>
        <v>0</v>
      </c>
      <c r="C57" s="319"/>
      <c r="D57" s="319"/>
      <c r="E57" s="319"/>
      <c r="F57" s="319"/>
      <c r="G57" s="320" t="n">
        <f aca="false">SUM(H57:BL57)</f>
        <v>0</v>
      </c>
      <c r="H57" s="325"/>
      <c r="I57" s="323"/>
      <c r="J57" s="323"/>
      <c r="K57" s="323"/>
      <c r="L57" s="323"/>
      <c r="M57" s="324"/>
      <c r="N57" s="325"/>
      <c r="O57" s="323"/>
      <c r="P57" s="323"/>
      <c r="Q57" s="324"/>
      <c r="R57" s="329"/>
      <c r="S57" s="320"/>
      <c r="T57" s="325"/>
      <c r="U57" s="323"/>
      <c r="V57" s="323"/>
      <c r="W57" s="324"/>
      <c r="X57" s="325"/>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2"/>
      <c r="AW57" s="323"/>
      <c r="AX57" s="323"/>
      <c r="AY57" s="323"/>
      <c r="AZ57" s="323"/>
      <c r="BA57" s="323"/>
      <c r="BB57" s="323"/>
      <c r="BC57" s="320" t="n">
        <f aca="false">'Per item requirement'!BH57*'Global Stock listing'!$H$68</f>
        <v>0</v>
      </c>
      <c r="BD57" s="320" t="n">
        <f aca="false">'Per item requirement'!BI57*'Global Stock listing'!$H$68</f>
        <v>0</v>
      </c>
      <c r="BE57" s="320" t="n">
        <f aca="false">'Per item requirement'!BJ57*'Global Stock listing'!$H$68</f>
        <v>0</v>
      </c>
      <c r="BF57" s="320" t="n">
        <f aca="false">'Per item requirement'!BK57*'Global Stock listing'!$H$68</f>
        <v>0</v>
      </c>
      <c r="BG57" s="320" t="n">
        <f aca="false">'Per item requirement'!BL57*'Global Stock listing'!$H$68</f>
        <v>0</v>
      </c>
      <c r="BH57" s="320" t="n">
        <f aca="false">'Per item requirement'!BM57*'Global Stock listing'!$H$68</f>
        <v>0</v>
      </c>
      <c r="BI57" s="320" t="n">
        <f aca="false">'Per item requirement'!BN57*'Global Stock listing'!$H$68</f>
        <v>0</v>
      </c>
      <c r="BJ57" s="320" t="n">
        <f aca="false">'Per item requirement'!BO57*'Global Stock listing'!$H$68</f>
        <v>0</v>
      </c>
      <c r="BK57" s="320" t="n">
        <f aca="false">'Per item requirement'!BP57*'Global Stock listing'!$H$68</f>
        <v>0</v>
      </c>
      <c r="BL57" s="320" t="n">
        <f aca="false">'Per item requirement'!BQ57*'Global Stock listing'!$H$68</f>
        <v>0</v>
      </c>
    </row>
    <row r="58" customFormat="false" ht="15" hidden="false" customHeight="false" outlineLevel="0" collapsed="false">
      <c r="A58" s="309"/>
      <c r="B58" s="319" t="n">
        <f aca="false">'Additional items'!$P17</f>
        <v>0</v>
      </c>
      <c r="C58" s="319"/>
      <c r="D58" s="319"/>
      <c r="E58" s="319"/>
      <c r="F58" s="319"/>
      <c r="G58" s="320" t="n">
        <f aca="false">SUM(H58:BL58)</f>
        <v>0</v>
      </c>
      <c r="H58" s="325"/>
      <c r="I58" s="323"/>
      <c r="J58" s="323"/>
      <c r="K58" s="323"/>
      <c r="L58" s="323"/>
      <c r="M58" s="324"/>
      <c r="N58" s="325"/>
      <c r="O58" s="323"/>
      <c r="P58" s="323"/>
      <c r="Q58" s="324"/>
      <c r="R58" s="329"/>
      <c r="S58" s="320"/>
      <c r="T58" s="325"/>
      <c r="U58" s="323"/>
      <c r="V58" s="323"/>
      <c r="W58" s="324"/>
      <c r="X58" s="325"/>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2"/>
      <c r="AX58" s="323"/>
      <c r="AY58" s="323"/>
      <c r="AZ58" s="323"/>
      <c r="BA58" s="323"/>
      <c r="BB58" s="323"/>
      <c r="BC58" s="320" t="n">
        <f aca="false">'Per item requirement'!BH58*'Global Stock listing'!$H$69</f>
        <v>0</v>
      </c>
      <c r="BD58" s="320" t="n">
        <f aca="false">'Per item requirement'!BI58*'Global Stock listing'!$H$69</f>
        <v>0</v>
      </c>
      <c r="BE58" s="320" t="n">
        <f aca="false">'Per item requirement'!BJ58*'Global Stock listing'!$H$69</f>
        <v>0</v>
      </c>
      <c r="BF58" s="320" t="n">
        <f aca="false">'Per item requirement'!BK58*'Global Stock listing'!$H$69</f>
        <v>0</v>
      </c>
      <c r="BG58" s="320" t="n">
        <f aca="false">'Per item requirement'!BL58*'Global Stock listing'!$H$69</f>
        <v>0</v>
      </c>
      <c r="BH58" s="320" t="n">
        <f aca="false">'Per item requirement'!BM58*'Global Stock listing'!$H$69</f>
        <v>0</v>
      </c>
      <c r="BI58" s="320" t="n">
        <f aca="false">'Per item requirement'!BN58*'Global Stock listing'!$H$69</f>
        <v>0</v>
      </c>
      <c r="BJ58" s="320" t="n">
        <f aca="false">'Per item requirement'!BO58*'Global Stock listing'!$H$69</f>
        <v>0</v>
      </c>
      <c r="BK58" s="320" t="n">
        <f aca="false">'Per item requirement'!BP58*'Global Stock listing'!$H$69</f>
        <v>0</v>
      </c>
      <c r="BL58" s="320" t="n">
        <f aca="false">'Per item requirement'!BQ58*'Global Stock listing'!$H$69</f>
        <v>0</v>
      </c>
    </row>
    <row r="59" customFormat="false" ht="15" hidden="false" customHeight="false" outlineLevel="0" collapsed="false">
      <c r="A59" s="309"/>
      <c r="B59" s="319" t="n">
        <f aca="false">'Additional items'!$P18</f>
        <v>0</v>
      </c>
      <c r="C59" s="319"/>
      <c r="D59" s="319"/>
      <c r="E59" s="319"/>
      <c r="F59" s="319"/>
      <c r="G59" s="320" t="n">
        <f aca="false">SUM(H59:BL59)</f>
        <v>0</v>
      </c>
      <c r="H59" s="325"/>
      <c r="I59" s="323"/>
      <c r="J59" s="323"/>
      <c r="K59" s="323"/>
      <c r="L59" s="323"/>
      <c r="M59" s="324"/>
      <c r="N59" s="325"/>
      <c r="O59" s="323"/>
      <c r="P59" s="323"/>
      <c r="Q59" s="324"/>
      <c r="R59" s="329"/>
      <c r="S59" s="320"/>
      <c r="T59" s="325"/>
      <c r="U59" s="323"/>
      <c r="V59" s="323"/>
      <c r="W59" s="324"/>
      <c r="X59" s="325"/>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2"/>
      <c r="AY59" s="323"/>
      <c r="AZ59" s="323"/>
      <c r="BA59" s="323"/>
      <c r="BB59" s="323"/>
      <c r="BC59" s="320" t="n">
        <f aca="false">'Per item requirement'!BH59*'Global Stock listing'!$H$70</f>
        <v>0</v>
      </c>
      <c r="BD59" s="320" t="n">
        <f aca="false">'Per item requirement'!BI59*'Global Stock listing'!$H$70</f>
        <v>0</v>
      </c>
      <c r="BE59" s="320" t="n">
        <f aca="false">'Per item requirement'!BJ59*'Global Stock listing'!$H$70</f>
        <v>0</v>
      </c>
      <c r="BF59" s="320" t="n">
        <f aca="false">'Per item requirement'!BK59*'Global Stock listing'!$H$70</f>
        <v>0</v>
      </c>
      <c r="BG59" s="320" t="n">
        <f aca="false">'Per item requirement'!BL59*'Global Stock listing'!$H$70</f>
        <v>0</v>
      </c>
      <c r="BH59" s="320" t="n">
        <f aca="false">'Per item requirement'!BM59*'Global Stock listing'!$H$70</f>
        <v>0</v>
      </c>
      <c r="BI59" s="320" t="n">
        <f aca="false">'Per item requirement'!BN59*'Global Stock listing'!$H$70</f>
        <v>0</v>
      </c>
      <c r="BJ59" s="320" t="n">
        <f aca="false">'Per item requirement'!BO59*'Global Stock listing'!$H$70</f>
        <v>0</v>
      </c>
      <c r="BK59" s="320" t="n">
        <f aca="false">'Per item requirement'!BP59*'Global Stock listing'!$H$70</f>
        <v>0</v>
      </c>
      <c r="BL59" s="320" t="n">
        <f aca="false">'Per item requirement'!BQ59*'Global Stock listing'!$H$70</f>
        <v>0</v>
      </c>
    </row>
    <row r="60" customFormat="false" ht="15" hidden="false" customHeight="false" outlineLevel="0" collapsed="false">
      <c r="A60" s="309"/>
      <c r="B60" s="319" t="n">
        <f aca="false">'Additional items'!$P19</f>
        <v>0</v>
      </c>
      <c r="C60" s="319"/>
      <c r="D60" s="319"/>
      <c r="E60" s="319"/>
      <c r="F60" s="319"/>
      <c r="G60" s="320" t="n">
        <f aca="false">SUM(H60:BL60)</f>
        <v>0</v>
      </c>
      <c r="H60" s="325"/>
      <c r="I60" s="323"/>
      <c r="J60" s="323"/>
      <c r="K60" s="323"/>
      <c r="L60" s="323"/>
      <c r="M60" s="324"/>
      <c r="N60" s="325"/>
      <c r="O60" s="323"/>
      <c r="P60" s="323"/>
      <c r="Q60" s="324"/>
      <c r="R60" s="329"/>
      <c r="S60" s="320"/>
      <c r="T60" s="325"/>
      <c r="U60" s="323"/>
      <c r="V60" s="323"/>
      <c r="W60" s="324"/>
      <c r="X60" s="325"/>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2"/>
      <c r="AZ60" s="323"/>
      <c r="BA60" s="323"/>
      <c r="BB60" s="323"/>
      <c r="BC60" s="320" t="n">
        <f aca="false">'Per item requirement'!BH60*'Global Stock listing'!$H$71</f>
        <v>0</v>
      </c>
      <c r="BD60" s="320" t="n">
        <f aca="false">'Per item requirement'!BI60*'Global Stock listing'!$H$71</f>
        <v>0</v>
      </c>
      <c r="BE60" s="320" t="n">
        <f aca="false">'Per item requirement'!BJ60*'Global Stock listing'!$H$71</f>
        <v>0</v>
      </c>
      <c r="BF60" s="320" t="n">
        <f aca="false">'Per item requirement'!BK60*'Global Stock listing'!$H$71</f>
        <v>0</v>
      </c>
      <c r="BG60" s="320" t="n">
        <f aca="false">'Per item requirement'!BL60*'Global Stock listing'!$H$71</f>
        <v>0</v>
      </c>
      <c r="BH60" s="320" t="n">
        <f aca="false">'Per item requirement'!BM60*'Global Stock listing'!$H$71</f>
        <v>0</v>
      </c>
      <c r="BI60" s="320" t="n">
        <f aca="false">'Per item requirement'!BN60*'Global Stock listing'!$H$71</f>
        <v>0</v>
      </c>
      <c r="BJ60" s="320" t="n">
        <f aca="false">'Per item requirement'!BO60*'Global Stock listing'!$H$71</f>
        <v>0</v>
      </c>
      <c r="BK60" s="320" t="n">
        <f aca="false">'Per item requirement'!BP60*'Global Stock listing'!$H$71</f>
        <v>0</v>
      </c>
      <c r="BL60" s="320" t="n">
        <f aca="false">'Per item requirement'!BQ60*'Global Stock listing'!$H$71</f>
        <v>0</v>
      </c>
    </row>
    <row r="61" customFormat="false" ht="15" hidden="false" customHeight="false" outlineLevel="0" collapsed="false">
      <c r="A61" s="309"/>
      <c r="B61" s="319" t="n">
        <f aca="false">'Additional items'!$P20</f>
        <v>0</v>
      </c>
      <c r="C61" s="319"/>
      <c r="D61" s="319"/>
      <c r="E61" s="319"/>
      <c r="F61" s="319"/>
      <c r="G61" s="320" t="n">
        <f aca="false">SUM(H61:BL61)</f>
        <v>0</v>
      </c>
      <c r="H61" s="325"/>
      <c r="I61" s="323"/>
      <c r="J61" s="323"/>
      <c r="K61" s="323"/>
      <c r="L61" s="323"/>
      <c r="M61" s="324"/>
      <c r="N61" s="325"/>
      <c r="O61" s="323"/>
      <c r="P61" s="323"/>
      <c r="Q61" s="324"/>
      <c r="R61" s="329"/>
      <c r="S61" s="320"/>
      <c r="T61" s="325"/>
      <c r="U61" s="323"/>
      <c r="V61" s="323"/>
      <c r="W61" s="324"/>
      <c r="X61" s="325"/>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2"/>
      <c r="BA61" s="323"/>
      <c r="BB61" s="323"/>
      <c r="BC61" s="320" t="n">
        <f aca="false">'Per item requirement'!BH61*'Global Stock listing'!$H$72</f>
        <v>0</v>
      </c>
      <c r="BD61" s="320" t="n">
        <f aca="false">'Per item requirement'!BI61*'Global Stock listing'!$H$72</f>
        <v>0</v>
      </c>
      <c r="BE61" s="320" t="n">
        <f aca="false">'Per item requirement'!BJ61*'Global Stock listing'!$H$72</f>
        <v>0</v>
      </c>
      <c r="BF61" s="320" t="n">
        <f aca="false">'Per item requirement'!BK61*'Global Stock listing'!$H$72</f>
        <v>0</v>
      </c>
      <c r="BG61" s="320" t="n">
        <f aca="false">'Per item requirement'!BL61*'Global Stock listing'!$H$72</f>
        <v>0</v>
      </c>
      <c r="BH61" s="320" t="n">
        <f aca="false">'Per item requirement'!BM61*'Global Stock listing'!$H$72</f>
        <v>0</v>
      </c>
      <c r="BI61" s="320" t="n">
        <f aca="false">'Per item requirement'!BN61*'Global Stock listing'!$H$72</f>
        <v>0</v>
      </c>
      <c r="BJ61" s="320" t="n">
        <f aca="false">'Per item requirement'!BO61*'Global Stock listing'!$H$72</f>
        <v>0</v>
      </c>
      <c r="BK61" s="320" t="n">
        <f aca="false">'Per item requirement'!BP61*'Global Stock listing'!$H$72</f>
        <v>0</v>
      </c>
      <c r="BL61" s="320" t="n">
        <f aca="false">'Per item requirement'!BQ61*'Global Stock listing'!$H$72</f>
        <v>0</v>
      </c>
    </row>
    <row r="62" customFormat="false" ht="15" hidden="false" customHeight="false" outlineLevel="0" collapsed="false">
      <c r="A62" s="309"/>
      <c r="B62" s="319" t="n">
        <f aca="false">'Additional items'!$P21</f>
        <v>0</v>
      </c>
      <c r="C62" s="319"/>
      <c r="D62" s="319"/>
      <c r="E62" s="319"/>
      <c r="F62" s="319"/>
      <c r="G62" s="320" t="n">
        <f aca="false">SUM(H62:BL62)</f>
        <v>0</v>
      </c>
      <c r="H62" s="325"/>
      <c r="I62" s="323"/>
      <c r="J62" s="323"/>
      <c r="K62" s="323"/>
      <c r="L62" s="323"/>
      <c r="M62" s="324"/>
      <c r="N62" s="325"/>
      <c r="O62" s="323"/>
      <c r="P62" s="323"/>
      <c r="Q62" s="324"/>
      <c r="R62" s="329"/>
      <c r="S62" s="320"/>
      <c r="T62" s="325"/>
      <c r="U62" s="323"/>
      <c r="V62" s="323"/>
      <c r="W62" s="324"/>
      <c r="X62" s="325"/>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2"/>
      <c r="BB62" s="323"/>
      <c r="BC62" s="320" t="n">
        <f aca="false">'Per item requirement'!BH62*'Global Stock listing'!$H$73</f>
        <v>0</v>
      </c>
      <c r="BD62" s="320" t="n">
        <f aca="false">'Per item requirement'!BI62*'Global Stock listing'!$H$73</f>
        <v>0</v>
      </c>
      <c r="BE62" s="320" t="n">
        <f aca="false">'Per item requirement'!BJ62*'Global Stock listing'!$H$73</f>
        <v>0</v>
      </c>
      <c r="BF62" s="320" t="n">
        <f aca="false">'Per item requirement'!BK62*'Global Stock listing'!$H$73</f>
        <v>0</v>
      </c>
      <c r="BG62" s="320" t="n">
        <f aca="false">'Per item requirement'!BL62*'Global Stock listing'!$H$73</f>
        <v>0</v>
      </c>
      <c r="BH62" s="320" t="n">
        <f aca="false">'Per item requirement'!BM62*'Global Stock listing'!$H$73</f>
        <v>0</v>
      </c>
      <c r="BI62" s="320" t="n">
        <f aca="false">'Per item requirement'!BN62*'Global Stock listing'!$H$73</f>
        <v>0</v>
      </c>
      <c r="BJ62" s="320" t="n">
        <f aca="false">'Per item requirement'!BO62*'Global Stock listing'!$H$73</f>
        <v>0</v>
      </c>
      <c r="BK62" s="320" t="n">
        <f aca="false">'Per item requirement'!BP62*'Global Stock listing'!$H$73</f>
        <v>0</v>
      </c>
      <c r="BL62" s="320" t="n">
        <f aca="false">'Per item requirement'!BQ62*'Global Stock listing'!$H$73</f>
        <v>0</v>
      </c>
    </row>
    <row r="63" customFormat="false" ht="15" hidden="false" customHeight="false" outlineLevel="0" collapsed="false">
      <c r="A63" s="309"/>
      <c r="B63" s="331" t="n">
        <f aca="false">'Additional items'!$P22</f>
        <v>0</v>
      </c>
      <c r="C63" s="331"/>
      <c r="D63" s="331"/>
      <c r="E63" s="331"/>
      <c r="F63" s="331"/>
      <c r="G63" s="332" t="n">
        <f aca="false">SUM(H63:BL63)</f>
        <v>0</v>
      </c>
      <c r="H63" s="333"/>
      <c r="I63" s="334"/>
      <c r="J63" s="334"/>
      <c r="K63" s="334"/>
      <c r="L63" s="334"/>
      <c r="M63" s="335"/>
      <c r="N63" s="333"/>
      <c r="O63" s="334"/>
      <c r="P63" s="334"/>
      <c r="Q63" s="335"/>
      <c r="R63" s="336"/>
      <c r="S63" s="332"/>
      <c r="T63" s="333"/>
      <c r="U63" s="334"/>
      <c r="V63" s="334"/>
      <c r="W63" s="335"/>
      <c r="X63" s="333"/>
      <c r="Y63" s="334"/>
      <c r="Z63" s="334"/>
      <c r="AA63" s="334"/>
      <c r="AB63" s="334"/>
      <c r="AC63" s="334"/>
      <c r="AD63" s="334"/>
      <c r="AE63" s="334"/>
      <c r="AF63" s="334"/>
      <c r="AG63" s="334"/>
      <c r="AH63" s="334"/>
      <c r="AI63" s="334"/>
      <c r="AJ63" s="334"/>
      <c r="AK63" s="334"/>
      <c r="AL63" s="334"/>
      <c r="AM63" s="334"/>
      <c r="AN63" s="334"/>
      <c r="AO63" s="334"/>
      <c r="AP63" s="334"/>
      <c r="AQ63" s="334"/>
      <c r="AR63" s="334"/>
      <c r="AS63" s="334"/>
      <c r="AT63" s="334"/>
      <c r="AU63" s="334"/>
      <c r="AV63" s="334"/>
      <c r="AW63" s="334"/>
      <c r="AX63" s="334"/>
      <c r="AY63" s="334"/>
      <c r="AZ63" s="334"/>
      <c r="BA63" s="334"/>
      <c r="BB63" s="337"/>
      <c r="BC63" s="332" t="n">
        <f aca="false">'Per item requirement'!BH63*'Global Stock listing'!$H$74</f>
        <v>0</v>
      </c>
      <c r="BD63" s="332" t="n">
        <f aca="false">'Per item requirement'!BI63*'Global Stock listing'!$H$74</f>
        <v>0</v>
      </c>
      <c r="BE63" s="332" t="n">
        <f aca="false">'Per item requirement'!BJ63*'Global Stock listing'!$H$74</f>
        <v>0</v>
      </c>
      <c r="BF63" s="332" t="n">
        <f aca="false">'Per item requirement'!BK63*'Global Stock listing'!$H$74</f>
        <v>0</v>
      </c>
      <c r="BG63" s="332" t="n">
        <f aca="false">'Per item requirement'!BL63*'Global Stock listing'!$H$74</f>
        <v>0</v>
      </c>
      <c r="BH63" s="332" t="n">
        <f aca="false">'Per item requirement'!BM63*'Global Stock listing'!$H$74</f>
        <v>0</v>
      </c>
      <c r="BI63" s="332" t="n">
        <f aca="false">'Per item requirement'!BN63*'Global Stock listing'!$H$74</f>
        <v>0</v>
      </c>
      <c r="BJ63" s="332" t="n">
        <f aca="false">'Per item requirement'!BO63*'Global Stock listing'!$H$74</f>
        <v>0</v>
      </c>
      <c r="BK63" s="332" t="n">
        <f aca="false">'Per item requirement'!BP63*'Global Stock listing'!$H$74</f>
        <v>0</v>
      </c>
      <c r="BL63" s="332" t="n">
        <f aca="false">'Per item requirement'!BQ63*'Global Stock listing'!$H$74</f>
        <v>0</v>
      </c>
    </row>
    <row r="64" customFormat="false" ht="174" hidden="false" customHeight="false" outlineLevel="0" collapsed="false">
      <c r="A64" s="338" t="s">
        <v>97</v>
      </c>
      <c r="B64" s="339" t="s">
        <v>98</v>
      </c>
      <c r="C64" s="339"/>
      <c r="D64" s="339"/>
      <c r="E64" s="339"/>
      <c r="F64" s="339"/>
      <c r="G64" s="340" t="n">
        <f aca="false">SUM(H64:BL64)</f>
        <v>0</v>
      </c>
      <c r="H64" s="341" t="n">
        <f aca="false">'Per item requirement'!M64*'Global Stock listing'!$H$28</f>
        <v>0</v>
      </c>
      <c r="I64" s="342" t="n">
        <f aca="false">'Per item requirement'!N64*'Global Stock listing'!$H$29</f>
        <v>0</v>
      </c>
      <c r="J64" s="342" t="n">
        <f aca="false">'Per item requirement'!O64*'Global Stock listing'!$H$30</f>
        <v>0</v>
      </c>
      <c r="K64" s="342" t="n">
        <f aca="false">'Per item requirement'!P64*'Global Stock listing'!$H$31</f>
        <v>0</v>
      </c>
      <c r="L64" s="342" t="n">
        <f aca="false">'Per item requirement'!Q64*'Global Stock listing'!$H$32</f>
        <v>0</v>
      </c>
      <c r="M64" s="343" t="n">
        <f aca="false">'Per item requirement'!R64*'Global Stock listing'!$H$33</f>
        <v>0</v>
      </c>
      <c r="N64" s="341" t="n">
        <f aca="false">'Per item requirement'!S64*'Global Stock listing'!$H$34</f>
        <v>0</v>
      </c>
      <c r="O64" s="342" t="n">
        <f aca="false">'Per item requirement'!T64*'Global Stock listing'!$H$35</f>
        <v>0</v>
      </c>
      <c r="P64" s="342" t="n">
        <f aca="false">'Per item requirement'!U64*'Global Stock listing'!$H$36</f>
        <v>0</v>
      </c>
      <c r="Q64" s="343" t="n">
        <f aca="false">'Per item requirement'!V64*'Global Stock listing'!$H$37</f>
        <v>0</v>
      </c>
      <c r="R64" s="340" t="n">
        <f aca="false">'Per item requirement'!W64*'Global Stock listing'!$H$38</f>
        <v>0</v>
      </c>
      <c r="S64" s="344" t="n">
        <f aca="false">'Per item requirement'!X64*'Global Stock listing'!$H$39</f>
        <v>0</v>
      </c>
      <c r="T64" s="341" t="n">
        <f aca="false">'Per item requirement'!Y64*'Global Stock listing'!$H$40</f>
        <v>0</v>
      </c>
      <c r="U64" s="342" t="n">
        <f aca="false">'Per item requirement'!Z64*'Global Stock listing'!$H$41</f>
        <v>0</v>
      </c>
      <c r="V64" s="342" t="n">
        <f aca="false">'Per item requirement'!AA64*'Global Stock listing'!$H$43</f>
        <v>0</v>
      </c>
      <c r="W64" s="343" t="n">
        <f aca="false">'Per item requirement'!AB64*'Global Stock listing'!$H$42</f>
        <v>0</v>
      </c>
      <c r="X64" s="341" t="n">
        <f aca="false">'Per item requirement'!AC64*'Global Stock listing'!$H$54</f>
        <v>0</v>
      </c>
      <c r="Y64" s="342" t="n">
        <f aca="false">'Per item requirement'!AD64*'Global Stock listing'!$H$46</f>
        <v>0</v>
      </c>
      <c r="Z64" s="342" t="n">
        <f aca="false">'Per item requirement'!AE64*'Global Stock listing'!$H$52</f>
        <v>0</v>
      </c>
      <c r="AA64" s="342" t="n">
        <f aca="false">'Per item requirement'!AF64*'Global Stock listing'!$H$50</f>
        <v>0</v>
      </c>
      <c r="AB64" s="342" t="n">
        <f aca="false">'Per item requirement'!AG64*'Global Stock listing'!$H$51</f>
        <v>0</v>
      </c>
      <c r="AC64" s="342" t="n">
        <f aca="false">'Per item requirement'!AH64*'Global Stock listing'!$H$48</f>
        <v>0</v>
      </c>
      <c r="AD64" s="342" t="n">
        <f aca="false">'Per item requirement'!AI64*'Global Stock listing'!$H$47</f>
        <v>0</v>
      </c>
      <c r="AE64" s="342" t="n">
        <f aca="false">'Per item requirement'!AJ64*'Global Stock listing'!$H$45</f>
        <v>0</v>
      </c>
      <c r="AF64" s="342" t="n">
        <f aca="false">'Per item requirement'!AK64*'Global Stock listing'!$H$44</f>
        <v>0</v>
      </c>
      <c r="AG64" s="342" t="n">
        <f aca="false">'Per item requirement'!AL64*'Global Stock listing'!$H$49</f>
        <v>0</v>
      </c>
      <c r="AH64" s="342" t="n">
        <f aca="false">'Per item requirement'!AM64*'Global Stock listing'!$H$53</f>
        <v>0</v>
      </c>
      <c r="AI64" s="342" t="n">
        <f aca="false">'Per item requirement'!AN64*'Global Stock listing'!$H$55</f>
        <v>0</v>
      </c>
      <c r="AJ64" s="342" t="n">
        <f aca="false">'Per item requirement'!AO64*'Global Stock listing'!$H$56</f>
        <v>0</v>
      </c>
      <c r="AK64" s="342" t="n">
        <f aca="false">'Per item requirement'!AP64*'Global Stock listing'!$H$57</f>
        <v>0</v>
      </c>
      <c r="AL64" s="342" t="n">
        <f aca="false">'Per item requirement'!AQ64*'Global Stock listing'!$H$58</f>
        <v>0</v>
      </c>
      <c r="AM64" s="342" t="n">
        <f aca="false">'Per item requirement'!AR64*'Global Stock listing'!$H$59</f>
        <v>0</v>
      </c>
      <c r="AN64" s="342" t="n">
        <f aca="false">'Per item requirement'!AS64*'Global Stock listing'!$H$60</f>
        <v>0</v>
      </c>
      <c r="AO64" s="342" t="n">
        <f aca="false">'Per item requirement'!AT64*'Global Stock listing'!$H$61</f>
        <v>0</v>
      </c>
      <c r="AP64" s="342" t="n">
        <f aca="false">'Per item requirement'!AU64*'Global Stock listing'!$H$62</f>
        <v>0</v>
      </c>
      <c r="AQ64" s="342" t="n">
        <f aca="false">'Per item requirement'!AV64*'Global Stock listing'!$H$63</f>
        <v>0</v>
      </c>
      <c r="AR64" s="342" t="n">
        <f aca="false">'Per item requirement'!AW64*'Global Stock listing'!$H$64</f>
        <v>0</v>
      </c>
      <c r="AS64" s="342" t="n">
        <f aca="false">'Per item requirement'!AX64*'Global Stock listing'!$H$65</f>
        <v>0</v>
      </c>
      <c r="AT64" s="342" t="n">
        <f aca="false">'Per item requirement'!AY64*'Global Stock listing'!$H$66</f>
        <v>0</v>
      </c>
      <c r="AU64" s="342" t="n">
        <f aca="false">'Per item requirement'!AZ64*'Global Stock listing'!$H$67</f>
        <v>0</v>
      </c>
      <c r="AV64" s="342" t="n">
        <f aca="false">'Per item requirement'!BA64*'Global Stock listing'!$H$68</f>
        <v>0</v>
      </c>
      <c r="AW64" s="342" t="n">
        <f aca="false">'Per item requirement'!BB64*'Global Stock listing'!$H$69</f>
        <v>0</v>
      </c>
      <c r="AX64" s="342" t="n">
        <f aca="false">'Per item requirement'!BC64*'Global Stock listing'!$H$70</f>
        <v>0</v>
      </c>
      <c r="AY64" s="342" t="n">
        <f aca="false">'Per item requirement'!BD64*'Global Stock listing'!$H$71</f>
        <v>0</v>
      </c>
      <c r="AZ64" s="342" t="n">
        <f aca="false">'Per item requirement'!BE64*'Global Stock listing'!$H$72</f>
        <v>0</v>
      </c>
      <c r="BA64" s="342" t="n">
        <f aca="false">'Per item requirement'!BF64*'Global Stock listing'!$H$73</f>
        <v>0</v>
      </c>
      <c r="BB64" s="342" t="n">
        <f aca="false">'Per item requirement'!BG64*'Global Stock listing'!$H$74</f>
        <v>0</v>
      </c>
      <c r="BC64" s="340" t="n">
        <f aca="false">'Per item requirement'!BH64*'Global Stock listing'!$G$12</f>
        <v>0</v>
      </c>
      <c r="BD64" s="340" t="n">
        <f aca="false">'Per item requirement'!BI64*'Global Stock listing'!$G$13</f>
        <v>0</v>
      </c>
      <c r="BE64" s="340" t="n">
        <f aca="false">'Per item requirement'!BJ64*'Global Stock listing'!$G$14</f>
        <v>0</v>
      </c>
      <c r="BF64" s="340" t="n">
        <f aca="false">'Per item requirement'!BK64*'Global Stock listing'!$G$15</f>
        <v>0</v>
      </c>
      <c r="BG64" s="340" t="n">
        <f aca="false">'Per item requirement'!BL64*'Global Stock listing'!$G$16</f>
        <v>0</v>
      </c>
      <c r="BH64" s="340" t="n">
        <f aca="false">'Per item requirement'!BM64*'Global Stock listing'!$G$17</f>
        <v>0</v>
      </c>
      <c r="BI64" s="340" t="n">
        <f aca="false">'Per item requirement'!BN64*'Global Stock listing'!$G$18</f>
        <v>0</v>
      </c>
      <c r="BJ64" s="340" t="n">
        <f aca="false">'Per item requirement'!BO64*'Global Stock listing'!$G$19</f>
        <v>0</v>
      </c>
      <c r="BK64" s="340" t="n">
        <f aca="false">'Per item requirement'!BP64*'Global Stock listing'!$G$20</f>
        <v>0</v>
      </c>
      <c r="BL64" s="340" t="n">
        <f aca="false">'Per item requirement'!BQ64*'Global Stock listing'!$G$21</f>
        <v>0</v>
      </c>
    </row>
    <row r="65" customFormat="false" ht="15" hidden="false" customHeight="false" outlineLevel="0" collapsed="false">
      <c r="A65" s="338"/>
      <c r="B65" s="345" t="s">
        <v>99</v>
      </c>
      <c r="C65" s="345"/>
      <c r="D65" s="345"/>
      <c r="E65" s="345"/>
      <c r="F65" s="345"/>
      <c r="G65" s="346" t="n">
        <f aca="false">SUM(H65:BL65)</f>
        <v>0</v>
      </c>
      <c r="H65" s="347" t="n">
        <f aca="false">'Per item requirement'!M65*'Global Stock listing'!$H$28</f>
        <v>0</v>
      </c>
      <c r="I65" s="348" t="n">
        <f aca="false">'Per item requirement'!N65*'Global Stock listing'!$H$29</f>
        <v>0</v>
      </c>
      <c r="J65" s="348" t="n">
        <f aca="false">'Per item requirement'!O65*'Global Stock listing'!$H$30</f>
        <v>0</v>
      </c>
      <c r="K65" s="348" t="n">
        <f aca="false">'Per item requirement'!P65*'Global Stock listing'!$H$31</f>
        <v>0</v>
      </c>
      <c r="L65" s="348" t="n">
        <f aca="false">'Per item requirement'!Q65*'Global Stock listing'!$H$32</f>
        <v>0</v>
      </c>
      <c r="M65" s="349" t="n">
        <f aca="false">'Per item requirement'!R65*'Global Stock listing'!$H$33</f>
        <v>0</v>
      </c>
      <c r="N65" s="347" t="n">
        <f aca="false">'Per item requirement'!S65*'Global Stock listing'!$H$34</f>
        <v>0</v>
      </c>
      <c r="O65" s="348" t="n">
        <f aca="false">'Per item requirement'!T65*'Global Stock listing'!$H$35</f>
        <v>0</v>
      </c>
      <c r="P65" s="348" t="n">
        <f aca="false">'Per item requirement'!U65*'Global Stock listing'!$H$36</f>
        <v>0</v>
      </c>
      <c r="Q65" s="349" t="n">
        <f aca="false">'Per item requirement'!V65*'Global Stock listing'!$H$37</f>
        <v>0</v>
      </c>
      <c r="R65" s="346" t="n">
        <f aca="false">'Per item requirement'!W65*'Global Stock listing'!$H$38</f>
        <v>0</v>
      </c>
      <c r="S65" s="350" t="n">
        <f aca="false">'Per item requirement'!X65*'Global Stock listing'!$H$39</f>
        <v>0</v>
      </c>
      <c r="T65" s="347" t="n">
        <f aca="false">'Per item requirement'!Y65*'Global Stock listing'!$H$40</f>
        <v>0</v>
      </c>
      <c r="U65" s="348" t="n">
        <f aca="false">'Per item requirement'!Z65*'Global Stock listing'!$H$41</f>
        <v>0</v>
      </c>
      <c r="V65" s="348" t="n">
        <f aca="false">'Per item requirement'!AA65*'Global Stock listing'!$H$43</f>
        <v>0</v>
      </c>
      <c r="W65" s="349" t="n">
        <f aca="false">'Per item requirement'!AB65*'Global Stock listing'!$H$42</f>
        <v>0</v>
      </c>
      <c r="X65" s="347" t="n">
        <f aca="false">'Per item requirement'!AC65*'Global Stock listing'!$H$54</f>
        <v>0</v>
      </c>
      <c r="Y65" s="348" t="n">
        <f aca="false">'Per item requirement'!AD65*'Global Stock listing'!$H$46</f>
        <v>0</v>
      </c>
      <c r="Z65" s="348" t="n">
        <f aca="false">'Per item requirement'!AE65*'Global Stock listing'!$H$52</f>
        <v>0</v>
      </c>
      <c r="AA65" s="348" t="n">
        <f aca="false">'Per item requirement'!AF65*'Global Stock listing'!$H$50</f>
        <v>0</v>
      </c>
      <c r="AB65" s="348" t="n">
        <f aca="false">'Per item requirement'!AG65*'Global Stock listing'!$H$51</f>
        <v>0</v>
      </c>
      <c r="AC65" s="348" t="n">
        <f aca="false">'Per item requirement'!AH65*'Global Stock listing'!$H$48</f>
        <v>0</v>
      </c>
      <c r="AD65" s="348" t="n">
        <f aca="false">'Per item requirement'!AI65*'Global Stock listing'!$H$47</f>
        <v>0</v>
      </c>
      <c r="AE65" s="348" t="n">
        <f aca="false">'Per item requirement'!AJ65*'Global Stock listing'!$H$45</f>
        <v>0</v>
      </c>
      <c r="AF65" s="348" t="n">
        <f aca="false">'Per item requirement'!AK65*'Global Stock listing'!$H$44</f>
        <v>0</v>
      </c>
      <c r="AG65" s="348" t="n">
        <f aca="false">'Per item requirement'!AL65*'Global Stock listing'!$H$49</f>
        <v>0</v>
      </c>
      <c r="AH65" s="348" t="n">
        <f aca="false">'Per item requirement'!AM65*'Global Stock listing'!$H$53</f>
        <v>0</v>
      </c>
      <c r="AI65" s="348" t="n">
        <f aca="false">'Per item requirement'!AN65*'Global Stock listing'!$H$55</f>
        <v>0</v>
      </c>
      <c r="AJ65" s="348" t="n">
        <f aca="false">'Per item requirement'!AO65*'Global Stock listing'!$H$56</f>
        <v>0</v>
      </c>
      <c r="AK65" s="348" t="n">
        <f aca="false">'Per item requirement'!AP65*'Global Stock listing'!$H$57</f>
        <v>0</v>
      </c>
      <c r="AL65" s="348" t="n">
        <f aca="false">'Per item requirement'!AQ65*'Global Stock listing'!$H$58</f>
        <v>0</v>
      </c>
      <c r="AM65" s="348" t="n">
        <f aca="false">'Per item requirement'!AR65*'Global Stock listing'!$H$59</f>
        <v>0</v>
      </c>
      <c r="AN65" s="348" t="n">
        <f aca="false">'Per item requirement'!AS65*'Global Stock listing'!$H$60</f>
        <v>0</v>
      </c>
      <c r="AO65" s="348" t="n">
        <f aca="false">'Per item requirement'!AT65*'Global Stock listing'!$H$61</f>
        <v>0</v>
      </c>
      <c r="AP65" s="348" t="n">
        <f aca="false">'Per item requirement'!AU65*'Global Stock listing'!$H$62</f>
        <v>0</v>
      </c>
      <c r="AQ65" s="348" t="n">
        <f aca="false">'Per item requirement'!AV65*'Global Stock listing'!$H$63</f>
        <v>0</v>
      </c>
      <c r="AR65" s="348" t="n">
        <f aca="false">'Per item requirement'!AW65*'Global Stock listing'!$H$64</f>
        <v>0</v>
      </c>
      <c r="AS65" s="348" t="n">
        <f aca="false">'Per item requirement'!AX65*'Global Stock listing'!$H$65</f>
        <v>0</v>
      </c>
      <c r="AT65" s="348" t="n">
        <f aca="false">'Per item requirement'!AY65*'Global Stock listing'!$H$66</f>
        <v>0</v>
      </c>
      <c r="AU65" s="348" t="n">
        <f aca="false">'Per item requirement'!AZ65*'Global Stock listing'!$H$67</f>
        <v>0</v>
      </c>
      <c r="AV65" s="348" t="n">
        <f aca="false">'Per item requirement'!BA65*'Global Stock listing'!$H$68</f>
        <v>0</v>
      </c>
      <c r="AW65" s="348" t="n">
        <f aca="false">'Per item requirement'!BB65*'Global Stock listing'!$H$69</f>
        <v>0</v>
      </c>
      <c r="AX65" s="348" t="n">
        <f aca="false">'Per item requirement'!BC65*'Global Stock listing'!$H$70</f>
        <v>0</v>
      </c>
      <c r="AY65" s="348" t="n">
        <f aca="false">'Per item requirement'!BD65*'Global Stock listing'!$H$71</f>
        <v>0</v>
      </c>
      <c r="AZ65" s="348" t="n">
        <f aca="false">'Per item requirement'!BE65*'Global Stock listing'!$H$72</f>
        <v>0</v>
      </c>
      <c r="BA65" s="348" t="n">
        <f aca="false">'Per item requirement'!BF65*'Global Stock listing'!$H$73</f>
        <v>0</v>
      </c>
      <c r="BB65" s="348" t="n">
        <f aca="false">'Per item requirement'!BG65*'Global Stock listing'!$H$74</f>
        <v>0</v>
      </c>
      <c r="BC65" s="346" t="n">
        <f aca="false">'Per item requirement'!BH65*'Global Stock listing'!$G$12</f>
        <v>0</v>
      </c>
      <c r="BD65" s="346" t="n">
        <f aca="false">'Per item requirement'!BI65*'Global Stock listing'!$G$13</f>
        <v>0</v>
      </c>
      <c r="BE65" s="346" t="n">
        <f aca="false">'Per item requirement'!BJ65*'Global Stock listing'!$G$14</f>
        <v>0</v>
      </c>
      <c r="BF65" s="346" t="n">
        <f aca="false">'Per item requirement'!BK65*'Global Stock listing'!$G$15</f>
        <v>0</v>
      </c>
      <c r="BG65" s="346" t="n">
        <f aca="false">'Per item requirement'!BL65*'Global Stock listing'!$G$16</f>
        <v>0</v>
      </c>
      <c r="BH65" s="346" t="n">
        <f aca="false">'Per item requirement'!BM65*'Global Stock listing'!$G$17</f>
        <v>0</v>
      </c>
      <c r="BI65" s="346" t="n">
        <f aca="false">'Per item requirement'!BN65*'Global Stock listing'!$G$18</f>
        <v>0</v>
      </c>
      <c r="BJ65" s="346" t="n">
        <f aca="false">'Per item requirement'!BO65*'Global Stock listing'!$G$19</f>
        <v>0</v>
      </c>
      <c r="BK65" s="346" t="n">
        <f aca="false">'Per item requirement'!BP65*'Global Stock listing'!$G$20</f>
        <v>0</v>
      </c>
      <c r="BL65" s="346" t="n">
        <f aca="false">'Per item requirement'!BQ65*'Global Stock listing'!$G$21</f>
        <v>0</v>
      </c>
    </row>
    <row r="66" customFormat="false" ht="15" hidden="false" customHeight="false" outlineLevel="0" collapsed="false">
      <c r="A66" s="338"/>
      <c r="B66" s="345" t="s">
        <v>100</v>
      </c>
      <c r="C66" s="345"/>
      <c r="D66" s="345"/>
      <c r="E66" s="345"/>
      <c r="F66" s="345"/>
      <c r="G66" s="346" t="n">
        <f aca="false">SUM(H66:BL66)</f>
        <v>0</v>
      </c>
      <c r="H66" s="347" t="n">
        <f aca="false">'Per item requirement'!M66*'Global Stock listing'!$H$28</f>
        <v>0</v>
      </c>
      <c r="I66" s="348" t="n">
        <f aca="false">'Per item requirement'!N66*'Global Stock listing'!$H$29</f>
        <v>0</v>
      </c>
      <c r="J66" s="348" t="n">
        <f aca="false">'Per item requirement'!O66*'Global Stock listing'!$H$30</f>
        <v>0</v>
      </c>
      <c r="K66" s="348" t="n">
        <f aca="false">'Per item requirement'!P66*'Global Stock listing'!$H$31</f>
        <v>0</v>
      </c>
      <c r="L66" s="348" t="n">
        <f aca="false">'Per item requirement'!Q66*'Global Stock listing'!$H$32</f>
        <v>0</v>
      </c>
      <c r="M66" s="349" t="n">
        <f aca="false">'Per item requirement'!R66*'Global Stock listing'!$H$33</f>
        <v>0</v>
      </c>
      <c r="N66" s="347" t="n">
        <f aca="false">'Per item requirement'!S66*'Global Stock listing'!$H$34</f>
        <v>0</v>
      </c>
      <c r="O66" s="348" t="n">
        <f aca="false">'Per item requirement'!T66*'Global Stock listing'!$H$35</f>
        <v>0</v>
      </c>
      <c r="P66" s="348" t="n">
        <f aca="false">'Per item requirement'!U66*'Global Stock listing'!$H$36</f>
        <v>0</v>
      </c>
      <c r="Q66" s="349" t="n">
        <f aca="false">'Per item requirement'!V66*'Global Stock listing'!$H$37</f>
        <v>0</v>
      </c>
      <c r="R66" s="346" t="n">
        <f aca="false">'Per item requirement'!W66*'Global Stock listing'!$H$38</f>
        <v>0</v>
      </c>
      <c r="S66" s="350" t="n">
        <f aca="false">'Per item requirement'!X66*'Global Stock listing'!$H$39</f>
        <v>0</v>
      </c>
      <c r="T66" s="347" t="n">
        <f aca="false">'Per item requirement'!Y66*'Global Stock listing'!$H$40</f>
        <v>0</v>
      </c>
      <c r="U66" s="348" t="n">
        <f aca="false">'Per item requirement'!Z66*'Global Stock listing'!$H$41</f>
        <v>0</v>
      </c>
      <c r="V66" s="348" t="n">
        <f aca="false">'Per item requirement'!AA66*'Global Stock listing'!$H$43</f>
        <v>0</v>
      </c>
      <c r="W66" s="349" t="n">
        <f aca="false">'Per item requirement'!AB66*'Global Stock listing'!$H$42</f>
        <v>0</v>
      </c>
      <c r="X66" s="347" t="n">
        <f aca="false">'Per item requirement'!AC66*'Global Stock listing'!$H$54</f>
        <v>0</v>
      </c>
      <c r="Y66" s="348" t="n">
        <f aca="false">'Per item requirement'!AD66*'Global Stock listing'!$H$46</f>
        <v>0</v>
      </c>
      <c r="Z66" s="348" t="n">
        <f aca="false">'Per item requirement'!AE66*'Global Stock listing'!$H$52</f>
        <v>0</v>
      </c>
      <c r="AA66" s="348" t="n">
        <f aca="false">'Per item requirement'!AF66*'Global Stock listing'!$H$50</f>
        <v>0</v>
      </c>
      <c r="AB66" s="348" t="n">
        <f aca="false">'Per item requirement'!AG66*'Global Stock listing'!$H$51</f>
        <v>0</v>
      </c>
      <c r="AC66" s="348" t="n">
        <f aca="false">'Per item requirement'!AH66*'Global Stock listing'!$H$48</f>
        <v>0</v>
      </c>
      <c r="AD66" s="348" t="n">
        <f aca="false">'Per item requirement'!AI66*'Global Stock listing'!$H$47</f>
        <v>0</v>
      </c>
      <c r="AE66" s="348" t="n">
        <f aca="false">'Per item requirement'!AJ66*'Global Stock listing'!$H$45</f>
        <v>0</v>
      </c>
      <c r="AF66" s="348" t="n">
        <f aca="false">'Per item requirement'!AK66*'Global Stock listing'!$H$44</f>
        <v>0</v>
      </c>
      <c r="AG66" s="348" t="n">
        <f aca="false">'Per item requirement'!AL66*'Global Stock listing'!$H$49</f>
        <v>0</v>
      </c>
      <c r="AH66" s="348" t="n">
        <f aca="false">'Per item requirement'!AM66*'Global Stock listing'!$H$53</f>
        <v>0</v>
      </c>
      <c r="AI66" s="348" t="n">
        <f aca="false">'Per item requirement'!AN66*'Global Stock listing'!$H$55</f>
        <v>0</v>
      </c>
      <c r="AJ66" s="348" t="n">
        <f aca="false">'Per item requirement'!AO66*'Global Stock listing'!$H$56</f>
        <v>0</v>
      </c>
      <c r="AK66" s="348" t="n">
        <f aca="false">'Per item requirement'!AP66*'Global Stock listing'!$H$57</f>
        <v>0</v>
      </c>
      <c r="AL66" s="348" t="n">
        <f aca="false">'Per item requirement'!AQ66*'Global Stock listing'!$H$58</f>
        <v>0</v>
      </c>
      <c r="AM66" s="348" t="n">
        <f aca="false">'Per item requirement'!AR66*'Global Stock listing'!$H$59</f>
        <v>0</v>
      </c>
      <c r="AN66" s="348" t="n">
        <f aca="false">'Per item requirement'!AS66*'Global Stock listing'!$H$60</f>
        <v>0</v>
      </c>
      <c r="AO66" s="348" t="n">
        <f aca="false">'Per item requirement'!AT66*'Global Stock listing'!$H$61</f>
        <v>0</v>
      </c>
      <c r="AP66" s="348" t="n">
        <f aca="false">'Per item requirement'!AU66*'Global Stock listing'!$H$62</f>
        <v>0</v>
      </c>
      <c r="AQ66" s="348" t="n">
        <f aca="false">'Per item requirement'!AV66*'Global Stock listing'!$H$63</f>
        <v>0</v>
      </c>
      <c r="AR66" s="348" t="n">
        <f aca="false">'Per item requirement'!AW66*'Global Stock listing'!$H$64</f>
        <v>0</v>
      </c>
      <c r="AS66" s="348" t="n">
        <f aca="false">'Per item requirement'!AX66*'Global Stock listing'!$H$65</f>
        <v>0</v>
      </c>
      <c r="AT66" s="348" t="n">
        <f aca="false">'Per item requirement'!AY66*'Global Stock listing'!$H$66</f>
        <v>0</v>
      </c>
      <c r="AU66" s="348" t="n">
        <f aca="false">'Per item requirement'!AZ66*'Global Stock listing'!$H$67</f>
        <v>0</v>
      </c>
      <c r="AV66" s="348" t="n">
        <f aca="false">'Per item requirement'!BA66*'Global Stock listing'!$H$68</f>
        <v>0</v>
      </c>
      <c r="AW66" s="348" t="n">
        <f aca="false">'Per item requirement'!BB66*'Global Stock listing'!$H$69</f>
        <v>0</v>
      </c>
      <c r="AX66" s="348" t="n">
        <f aca="false">'Per item requirement'!BC66*'Global Stock listing'!$H$70</f>
        <v>0</v>
      </c>
      <c r="AY66" s="348" t="n">
        <f aca="false">'Per item requirement'!BD66*'Global Stock listing'!$H$71</f>
        <v>0</v>
      </c>
      <c r="AZ66" s="348" t="n">
        <f aca="false">'Per item requirement'!BE66*'Global Stock listing'!$H$72</f>
        <v>0</v>
      </c>
      <c r="BA66" s="348" t="n">
        <f aca="false">'Per item requirement'!BF66*'Global Stock listing'!$H$73</f>
        <v>0</v>
      </c>
      <c r="BB66" s="348" t="n">
        <f aca="false">'Per item requirement'!BG66*'Global Stock listing'!$H$74</f>
        <v>0</v>
      </c>
      <c r="BC66" s="346" t="n">
        <f aca="false">'Per item requirement'!BH66*'Global Stock listing'!$G$12</f>
        <v>0</v>
      </c>
      <c r="BD66" s="346" t="n">
        <f aca="false">'Per item requirement'!BI66*'Global Stock listing'!$G$13</f>
        <v>0</v>
      </c>
      <c r="BE66" s="346" t="n">
        <f aca="false">'Per item requirement'!BJ66*'Global Stock listing'!$G$14</f>
        <v>0</v>
      </c>
      <c r="BF66" s="346" t="n">
        <f aca="false">'Per item requirement'!BK66*'Global Stock listing'!$G$15</f>
        <v>0</v>
      </c>
      <c r="BG66" s="346" t="n">
        <f aca="false">'Per item requirement'!BL66*'Global Stock listing'!$G$16</f>
        <v>0</v>
      </c>
      <c r="BH66" s="346" t="n">
        <f aca="false">'Per item requirement'!BM66*'Global Stock listing'!$G$17</f>
        <v>0</v>
      </c>
      <c r="BI66" s="346" t="n">
        <f aca="false">'Per item requirement'!BN66*'Global Stock listing'!$G$18</f>
        <v>0</v>
      </c>
      <c r="BJ66" s="346" t="n">
        <f aca="false">'Per item requirement'!BO66*'Global Stock listing'!$G$19</f>
        <v>0</v>
      </c>
      <c r="BK66" s="346" t="n">
        <f aca="false">'Per item requirement'!BP66*'Global Stock listing'!$G$20</f>
        <v>0</v>
      </c>
      <c r="BL66" s="346" t="n">
        <f aca="false">'Per item requirement'!BQ66*'Global Stock listing'!$G$21</f>
        <v>0</v>
      </c>
    </row>
    <row r="67" customFormat="false" ht="15" hidden="false" customHeight="false" outlineLevel="0" collapsed="false">
      <c r="A67" s="338"/>
      <c r="B67" s="345" t="s">
        <v>101</v>
      </c>
      <c r="C67" s="345"/>
      <c r="D67" s="345"/>
      <c r="E67" s="345"/>
      <c r="F67" s="345"/>
      <c r="G67" s="346" t="n">
        <f aca="false">SUM(H67:BL67)</f>
        <v>0</v>
      </c>
      <c r="H67" s="347" t="n">
        <f aca="false">'Per item requirement'!M67*'Global Stock listing'!$H$28</f>
        <v>0</v>
      </c>
      <c r="I67" s="348" t="n">
        <f aca="false">'Per item requirement'!N67*'Global Stock listing'!$H$29</f>
        <v>0</v>
      </c>
      <c r="J67" s="348" t="n">
        <f aca="false">'Per item requirement'!O67*'Global Stock listing'!$H$30</f>
        <v>0</v>
      </c>
      <c r="K67" s="348" t="n">
        <f aca="false">'Per item requirement'!P67*'Global Stock listing'!$H$31</f>
        <v>0</v>
      </c>
      <c r="L67" s="348" t="n">
        <f aca="false">'Per item requirement'!Q67*'Global Stock listing'!$H$32</f>
        <v>0</v>
      </c>
      <c r="M67" s="349" t="n">
        <f aca="false">'Per item requirement'!R67*'Global Stock listing'!$H$33</f>
        <v>0</v>
      </c>
      <c r="N67" s="347" t="n">
        <f aca="false">'Per item requirement'!S67*'Global Stock listing'!$H$34</f>
        <v>0</v>
      </c>
      <c r="O67" s="348" t="n">
        <f aca="false">'Per item requirement'!T67*'Global Stock listing'!$H$35</f>
        <v>0</v>
      </c>
      <c r="P67" s="348" t="n">
        <f aca="false">'Per item requirement'!U67*'Global Stock listing'!$H$36</f>
        <v>0</v>
      </c>
      <c r="Q67" s="349" t="n">
        <f aca="false">'Per item requirement'!V67*'Global Stock listing'!$H$37</f>
        <v>0</v>
      </c>
      <c r="R67" s="346" t="n">
        <f aca="false">'Per item requirement'!W67*'Global Stock listing'!$H$38</f>
        <v>0</v>
      </c>
      <c r="S67" s="350" t="n">
        <f aca="false">'Per item requirement'!X67*'Global Stock listing'!$H$39</f>
        <v>0</v>
      </c>
      <c r="T67" s="347" t="n">
        <f aca="false">'Per item requirement'!Y67*'Global Stock listing'!$H$40</f>
        <v>0</v>
      </c>
      <c r="U67" s="348" t="n">
        <f aca="false">'Per item requirement'!Z67*'Global Stock listing'!$H$41</f>
        <v>0</v>
      </c>
      <c r="V67" s="348" t="n">
        <f aca="false">'Per item requirement'!AA67*'Global Stock listing'!$H$43</f>
        <v>0</v>
      </c>
      <c r="W67" s="349" t="n">
        <f aca="false">'Per item requirement'!AB67*'Global Stock listing'!$H$42</f>
        <v>0</v>
      </c>
      <c r="X67" s="347" t="n">
        <f aca="false">'Per item requirement'!AC67*'Global Stock listing'!$H$54</f>
        <v>0</v>
      </c>
      <c r="Y67" s="348" t="n">
        <f aca="false">'Per item requirement'!AD67*'Global Stock listing'!$H$46</f>
        <v>0</v>
      </c>
      <c r="Z67" s="348" t="n">
        <f aca="false">'Per item requirement'!AE67*'Global Stock listing'!$H$52</f>
        <v>0</v>
      </c>
      <c r="AA67" s="348" t="n">
        <f aca="false">'Per item requirement'!AF67*'Global Stock listing'!$H$50</f>
        <v>0</v>
      </c>
      <c r="AB67" s="348" t="n">
        <f aca="false">'Per item requirement'!AG67*'Global Stock listing'!$H$51</f>
        <v>0</v>
      </c>
      <c r="AC67" s="348" t="n">
        <f aca="false">'Per item requirement'!AH67*'Global Stock listing'!$H$48</f>
        <v>0</v>
      </c>
      <c r="AD67" s="348" t="n">
        <f aca="false">'Per item requirement'!AI67*'Global Stock listing'!$H$47</f>
        <v>0</v>
      </c>
      <c r="AE67" s="348" t="n">
        <f aca="false">'Per item requirement'!AJ67*'Global Stock listing'!$H$45</f>
        <v>0</v>
      </c>
      <c r="AF67" s="348" t="n">
        <f aca="false">'Per item requirement'!AK67*'Global Stock listing'!$H$44</f>
        <v>0</v>
      </c>
      <c r="AG67" s="348" t="n">
        <f aca="false">'Per item requirement'!AL67*'Global Stock listing'!$H$49</f>
        <v>0</v>
      </c>
      <c r="AH67" s="348" t="n">
        <f aca="false">'Per item requirement'!AM67*'Global Stock listing'!$H$53</f>
        <v>0</v>
      </c>
      <c r="AI67" s="348" t="n">
        <f aca="false">'Per item requirement'!AN67*'Global Stock listing'!$H$55</f>
        <v>0</v>
      </c>
      <c r="AJ67" s="348" t="n">
        <f aca="false">'Per item requirement'!AO67*'Global Stock listing'!$H$56</f>
        <v>0</v>
      </c>
      <c r="AK67" s="348" t="n">
        <f aca="false">'Per item requirement'!AP67*'Global Stock listing'!$H$57</f>
        <v>0</v>
      </c>
      <c r="AL67" s="348" t="n">
        <f aca="false">'Per item requirement'!AQ67*'Global Stock listing'!$H$58</f>
        <v>0</v>
      </c>
      <c r="AM67" s="348" t="n">
        <f aca="false">'Per item requirement'!AR67*'Global Stock listing'!$H$59</f>
        <v>0</v>
      </c>
      <c r="AN67" s="348" t="n">
        <f aca="false">'Per item requirement'!AS67*'Global Stock listing'!$H$60</f>
        <v>0</v>
      </c>
      <c r="AO67" s="348" t="n">
        <f aca="false">'Per item requirement'!AT67*'Global Stock listing'!$H$61</f>
        <v>0</v>
      </c>
      <c r="AP67" s="348" t="n">
        <f aca="false">'Per item requirement'!AU67*'Global Stock listing'!$H$62</f>
        <v>0</v>
      </c>
      <c r="AQ67" s="348" t="n">
        <f aca="false">'Per item requirement'!AV67*'Global Stock listing'!$H$63</f>
        <v>0</v>
      </c>
      <c r="AR67" s="348" t="n">
        <f aca="false">'Per item requirement'!AW67*'Global Stock listing'!$H$64</f>
        <v>0</v>
      </c>
      <c r="AS67" s="348" t="n">
        <f aca="false">'Per item requirement'!AX67*'Global Stock listing'!$H$65</f>
        <v>0</v>
      </c>
      <c r="AT67" s="348" t="n">
        <f aca="false">'Per item requirement'!AY67*'Global Stock listing'!$H$66</f>
        <v>0</v>
      </c>
      <c r="AU67" s="348" t="n">
        <f aca="false">'Per item requirement'!AZ67*'Global Stock listing'!$H$67</f>
        <v>0</v>
      </c>
      <c r="AV67" s="348" t="n">
        <f aca="false">'Per item requirement'!BA67*'Global Stock listing'!$H$68</f>
        <v>0</v>
      </c>
      <c r="AW67" s="348" t="n">
        <f aca="false">'Per item requirement'!BB67*'Global Stock listing'!$H$69</f>
        <v>0</v>
      </c>
      <c r="AX67" s="348" t="n">
        <f aca="false">'Per item requirement'!BC67*'Global Stock listing'!$H$70</f>
        <v>0</v>
      </c>
      <c r="AY67" s="348" t="n">
        <f aca="false">'Per item requirement'!BD67*'Global Stock listing'!$H$71</f>
        <v>0</v>
      </c>
      <c r="AZ67" s="348" t="n">
        <f aca="false">'Per item requirement'!BE67*'Global Stock listing'!$H$72</f>
        <v>0</v>
      </c>
      <c r="BA67" s="348" t="n">
        <f aca="false">'Per item requirement'!BF67*'Global Stock listing'!$H$73</f>
        <v>0</v>
      </c>
      <c r="BB67" s="348" t="n">
        <f aca="false">'Per item requirement'!BG67*'Global Stock listing'!$H$74</f>
        <v>0</v>
      </c>
      <c r="BC67" s="346" t="n">
        <f aca="false">'Per item requirement'!BH67*'Global Stock listing'!$G$12</f>
        <v>0</v>
      </c>
      <c r="BD67" s="346" t="n">
        <f aca="false">'Per item requirement'!BI67*'Global Stock listing'!$G$13</f>
        <v>0</v>
      </c>
      <c r="BE67" s="346" t="n">
        <f aca="false">'Per item requirement'!BJ67*'Global Stock listing'!$G$14</f>
        <v>0</v>
      </c>
      <c r="BF67" s="346" t="n">
        <f aca="false">'Per item requirement'!BK67*'Global Stock listing'!$G$15</f>
        <v>0</v>
      </c>
      <c r="BG67" s="346" t="n">
        <f aca="false">'Per item requirement'!BL67*'Global Stock listing'!$G$16</f>
        <v>0</v>
      </c>
      <c r="BH67" s="346" t="n">
        <f aca="false">'Per item requirement'!BM67*'Global Stock listing'!$G$17</f>
        <v>0</v>
      </c>
      <c r="BI67" s="346" t="n">
        <f aca="false">'Per item requirement'!BN67*'Global Stock listing'!$G$18</f>
        <v>0</v>
      </c>
      <c r="BJ67" s="346" t="n">
        <f aca="false">'Per item requirement'!BO67*'Global Stock listing'!$G$19</f>
        <v>0</v>
      </c>
      <c r="BK67" s="346" t="n">
        <f aca="false">'Per item requirement'!BP67*'Global Stock listing'!$G$20</f>
        <v>0</v>
      </c>
      <c r="BL67" s="346" t="n">
        <f aca="false">'Per item requirement'!BQ67*'Global Stock listing'!$G$21</f>
        <v>0</v>
      </c>
    </row>
    <row r="68" customFormat="false" ht="15" hidden="false" customHeight="false" outlineLevel="0" collapsed="false">
      <c r="A68" s="338"/>
      <c r="B68" s="345" t="s">
        <v>102</v>
      </c>
      <c r="C68" s="345"/>
      <c r="D68" s="345"/>
      <c r="E68" s="345"/>
      <c r="F68" s="345"/>
      <c r="G68" s="346" t="n">
        <f aca="false">SUM(H68:BL68)</f>
        <v>0</v>
      </c>
      <c r="H68" s="347" t="n">
        <f aca="false">'Per item requirement'!M68*'Global Stock listing'!$H$28</f>
        <v>0</v>
      </c>
      <c r="I68" s="348" t="n">
        <f aca="false">'Per item requirement'!N68*'Global Stock listing'!$H$29</f>
        <v>0</v>
      </c>
      <c r="J68" s="348" t="n">
        <f aca="false">'Per item requirement'!O68*'Global Stock listing'!$H$30</f>
        <v>0</v>
      </c>
      <c r="K68" s="348" t="n">
        <f aca="false">'Per item requirement'!P68*'Global Stock listing'!$H$31</f>
        <v>0</v>
      </c>
      <c r="L68" s="348" t="n">
        <f aca="false">'Per item requirement'!Q68*'Global Stock listing'!$H$32</f>
        <v>0</v>
      </c>
      <c r="M68" s="349" t="n">
        <f aca="false">'Per item requirement'!R68*'Global Stock listing'!$H$33</f>
        <v>0</v>
      </c>
      <c r="N68" s="347" t="n">
        <f aca="false">'Per item requirement'!S68*'Global Stock listing'!$H$34</f>
        <v>0</v>
      </c>
      <c r="O68" s="348" t="n">
        <f aca="false">'Per item requirement'!T68*'Global Stock listing'!$H$35</f>
        <v>0</v>
      </c>
      <c r="P68" s="348" t="n">
        <f aca="false">'Per item requirement'!U68*'Global Stock listing'!$H$36</f>
        <v>0</v>
      </c>
      <c r="Q68" s="349" t="n">
        <f aca="false">'Per item requirement'!V68*'Global Stock listing'!$H$37</f>
        <v>0</v>
      </c>
      <c r="R68" s="346" t="n">
        <f aca="false">'Per item requirement'!W68*'Global Stock listing'!$H$38</f>
        <v>0</v>
      </c>
      <c r="S68" s="350" t="n">
        <f aca="false">'Per item requirement'!X68*'Global Stock listing'!$H$39</f>
        <v>0</v>
      </c>
      <c r="T68" s="347" t="n">
        <f aca="false">'Per item requirement'!Y68*'Global Stock listing'!$H$40</f>
        <v>0</v>
      </c>
      <c r="U68" s="348" t="n">
        <f aca="false">'Per item requirement'!Z68*'Global Stock listing'!$H$41</f>
        <v>0</v>
      </c>
      <c r="V68" s="348" t="n">
        <f aca="false">'Per item requirement'!AA68*'Global Stock listing'!$H$43</f>
        <v>0</v>
      </c>
      <c r="W68" s="349" t="n">
        <f aca="false">'Per item requirement'!AB68*'Global Stock listing'!$H$42</f>
        <v>0</v>
      </c>
      <c r="X68" s="347" t="n">
        <f aca="false">'Per item requirement'!AC68*'Global Stock listing'!$H$54</f>
        <v>0</v>
      </c>
      <c r="Y68" s="348" t="n">
        <f aca="false">'Per item requirement'!AD68*'Global Stock listing'!$H$46</f>
        <v>0</v>
      </c>
      <c r="Z68" s="348" t="n">
        <f aca="false">'Per item requirement'!AE68*'Global Stock listing'!$H$52</f>
        <v>0</v>
      </c>
      <c r="AA68" s="348" t="n">
        <f aca="false">'Per item requirement'!AF68*'Global Stock listing'!$H$50</f>
        <v>0</v>
      </c>
      <c r="AB68" s="348" t="n">
        <f aca="false">'Per item requirement'!AG68*'Global Stock listing'!$H$51</f>
        <v>0</v>
      </c>
      <c r="AC68" s="348" t="n">
        <f aca="false">'Per item requirement'!AH68*'Global Stock listing'!$H$48</f>
        <v>0</v>
      </c>
      <c r="AD68" s="348" t="n">
        <f aca="false">'Per item requirement'!AI68*'Global Stock listing'!$H$47</f>
        <v>0</v>
      </c>
      <c r="AE68" s="348" t="n">
        <f aca="false">'Per item requirement'!AJ68*'Global Stock listing'!$H$45</f>
        <v>0</v>
      </c>
      <c r="AF68" s="348" t="n">
        <f aca="false">'Per item requirement'!AK68*'Global Stock listing'!$H$44</f>
        <v>0</v>
      </c>
      <c r="AG68" s="348" t="n">
        <f aca="false">'Per item requirement'!AL68*'Global Stock listing'!$H$49</f>
        <v>0</v>
      </c>
      <c r="AH68" s="348" t="n">
        <f aca="false">'Per item requirement'!AM68*'Global Stock listing'!$H$53</f>
        <v>0</v>
      </c>
      <c r="AI68" s="348" t="n">
        <f aca="false">'Per item requirement'!AN68*'Global Stock listing'!$H$55</f>
        <v>0</v>
      </c>
      <c r="AJ68" s="348" t="n">
        <f aca="false">'Per item requirement'!AO68*'Global Stock listing'!$H$56</f>
        <v>0</v>
      </c>
      <c r="AK68" s="348" t="n">
        <f aca="false">'Per item requirement'!AP68*'Global Stock listing'!$H$57</f>
        <v>0</v>
      </c>
      <c r="AL68" s="348" t="n">
        <f aca="false">'Per item requirement'!AQ68*'Global Stock listing'!$H$58</f>
        <v>0</v>
      </c>
      <c r="AM68" s="348" t="n">
        <f aca="false">'Per item requirement'!AR68*'Global Stock listing'!$H$59</f>
        <v>0</v>
      </c>
      <c r="AN68" s="348" t="n">
        <f aca="false">'Per item requirement'!AS68*'Global Stock listing'!$H$60</f>
        <v>0</v>
      </c>
      <c r="AO68" s="348" t="n">
        <f aca="false">'Per item requirement'!AT68*'Global Stock listing'!$H$61</f>
        <v>0</v>
      </c>
      <c r="AP68" s="348" t="n">
        <f aca="false">'Per item requirement'!AU68*'Global Stock listing'!$H$62</f>
        <v>0</v>
      </c>
      <c r="AQ68" s="348" t="n">
        <f aca="false">'Per item requirement'!AV68*'Global Stock listing'!$H$63</f>
        <v>0</v>
      </c>
      <c r="AR68" s="348" t="n">
        <f aca="false">'Per item requirement'!AW68*'Global Stock listing'!$H$64</f>
        <v>0</v>
      </c>
      <c r="AS68" s="348" t="n">
        <f aca="false">'Per item requirement'!AX68*'Global Stock listing'!$H$65</f>
        <v>0</v>
      </c>
      <c r="AT68" s="348" t="n">
        <f aca="false">'Per item requirement'!AY68*'Global Stock listing'!$H$66</f>
        <v>0</v>
      </c>
      <c r="AU68" s="348" t="n">
        <f aca="false">'Per item requirement'!AZ68*'Global Stock listing'!$H$67</f>
        <v>0</v>
      </c>
      <c r="AV68" s="348" t="n">
        <f aca="false">'Per item requirement'!BA68*'Global Stock listing'!$H$68</f>
        <v>0</v>
      </c>
      <c r="AW68" s="348" t="n">
        <f aca="false">'Per item requirement'!BB68*'Global Stock listing'!$H$69</f>
        <v>0</v>
      </c>
      <c r="AX68" s="348" t="n">
        <f aca="false">'Per item requirement'!BC68*'Global Stock listing'!$H$70</f>
        <v>0</v>
      </c>
      <c r="AY68" s="348" t="n">
        <f aca="false">'Per item requirement'!BD68*'Global Stock listing'!$H$71</f>
        <v>0</v>
      </c>
      <c r="AZ68" s="348" t="n">
        <f aca="false">'Per item requirement'!BE68*'Global Stock listing'!$H$72</f>
        <v>0</v>
      </c>
      <c r="BA68" s="348" t="n">
        <f aca="false">'Per item requirement'!BF68*'Global Stock listing'!$H$73</f>
        <v>0</v>
      </c>
      <c r="BB68" s="348" t="n">
        <f aca="false">'Per item requirement'!BG68*'Global Stock listing'!$H$74</f>
        <v>0</v>
      </c>
      <c r="BC68" s="346" t="n">
        <f aca="false">'Per item requirement'!BH68*'Global Stock listing'!$G$12</f>
        <v>0</v>
      </c>
      <c r="BD68" s="346" t="n">
        <f aca="false">'Per item requirement'!BI68*'Global Stock listing'!$G$13</f>
        <v>0</v>
      </c>
      <c r="BE68" s="346" t="n">
        <f aca="false">'Per item requirement'!BJ68*'Global Stock listing'!$G$14</f>
        <v>0</v>
      </c>
      <c r="BF68" s="346" t="n">
        <f aca="false">'Per item requirement'!BK68*'Global Stock listing'!$G$15</f>
        <v>0</v>
      </c>
      <c r="BG68" s="346" t="n">
        <f aca="false">'Per item requirement'!BL68*'Global Stock listing'!$G$16</f>
        <v>0</v>
      </c>
      <c r="BH68" s="346" t="n">
        <f aca="false">'Per item requirement'!BM68*'Global Stock listing'!$G$17</f>
        <v>0</v>
      </c>
      <c r="BI68" s="346" t="n">
        <f aca="false">'Per item requirement'!BN68*'Global Stock listing'!$G$18</f>
        <v>0</v>
      </c>
      <c r="BJ68" s="346" t="n">
        <f aca="false">'Per item requirement'!BO68*'Global Stock listing'!$G$19</f>
        <v>0</v>
      </c>
      <c r="BK68" s="346" t="n">
        <f aca="false">'Per item requirement'!BP68*'Global Stock listing'!$G$20</f>
        <v>0</v>
      </c>
      <c r="BL68" s="346" t="n">
        <f aca="false">'Per item requirement'!BQ68*'Global Stock listing'!$G$21</f>
        <v>0</v>
      </c>
    </row>
    <row r="69" customFormat="false" ht="15" hidden="false" customHeight="false" outlineLevel="0" collapsed="false">
      <c r="A69" s="338"/>
      <c r="B69" s="345" t="s">
        <v>103</v>
      </c>
      <c r="C69" s="345"/>
      <c r="D69" s="345"/>
      <c r="E69" s="345"/>
      <c r="F69" s="345"/>
      <c r="G69" s="346" t="n">
        <f aca="false">SUM(H69:BL69)</f>
        <v>0</v>
      </c>
      <c r="H69" s="347" t="n">
        <f aca="false">'Per item requirement'!M69*'Global Stock listing'!$H$28</f>
        <v>0</v>
      </c>
      <c r="I69" s="348" t="n">
        <f aca="false">'Per item requirement'!N69*'Global Stock listing'!$H$29</f>
        <v>0</v>
      </c>
      <c r="J69" s="348" t="n">
        <f aca="false">'Per item requirement'!O69*'Global Stock listing'!$H$30</f>
        <v>0</v>
      </c>
      <c r="K69" s="348" t="n">
        <f aca="false">'Per item requirement'!P69*'Global Stock listing'!$H$31</f>
        <v>0</v>
      </c>
      <c r="L69" s="348" t="n">
        <f aca="false">'Per item requirement'!Q69*'Global Stock listing'!$H$32</f>
        <v>0</v>
      </c>
      <c r="M69" s="349" t="n">
        <f aca="false">'Per item requirement'!R69*'Global Stock listing'!$H$33</f>
        <v>0</v>
      </c>
      <c r="N69" s="347" t="n">
        <f aca="false">'Per item requirement'!S69*'Global Stock listing'!$H$34</f>
        <v>0</v>
      </c>
      <c r="O69" s="348" t="n">
        <f aca="false">'Per item requirement'!T69*'Global Stock listing'!$H$35</f>
        <v>0</v>
      </c>
      <c r="P69" s="348" t="n">
        <f aca="false">'Per item requirement'!U69*'Global Stock listing'!$H$36</f>
        <v>0</v>
      </c>
      <c r="Q69" s="349" t="n">
        <f aca="false">'Per item requirement'!V69*'Global Stock listing'!$H$37</f>
        <v>0</v>
      </c>
      <c r="R69" s="346" t="n">
        <f aca="false">'Per item requirement'!W69*'Global Stock listing'!$H$38</f>
        <v>0</v>
      </c>
      <c r="S69" s="350" t="n">
        <f aca="false">'Per item requirement'!X69*'Global Stock listing'!$H$39</f>
        <v>0</v>
      </c>
      <c r="T69" s="347" t="n">
        <f aca="false">'Per item requirement'!Y69*'Global Stock listing'!$H$40</f>
        <v>0</v>
      </c>
      <c r="U69" s="348" t="n">
        <f aca="false">'Per item requirement'!Z69*'Global Stock listing'!$H$41</f>
        <v>0</v>
      </c>
      <c r="V69" s="348" t="n">
        <f aca="false">'Per item requirement'!AA69*'Global Stock listing'!$H$43</f>
        <v>0</v>
      </c>
      <c r="W69" s="349" t="n">
        <f aca="false">'Per item requirement'!AB69*'Global Stock listing'!$H$42</f>
        <v>0</v>
      </c>
      <c r="X69" s="347" t="n">
        <f aca="false">'Per item requirement'!AC69*'Global Stock listing'!$H$54</f>
        <v>0</v>
      </c>
      <c r="Y69" s="348" t="n">
        <f aca="false">'Per item requirement'!AD69*'Global Stock listing'!$H$46</f>
        <v>0</v>
      </c>
      <c r="Z69" s="348" t="n">
        <f aca="false">'Per item requirement'!AE69*'Global Stock listing'!$H$52</f>
        <v>0</v>
      </c>
      <c r="AA69" s="348" t="n">
        <f aca="false">'Per item requirement'!AF69*'Global Stock listing'!$H$50</f>
        <v>0</v>
      </c>
      <c r="AB69" s="348" t="n">
        <f aca="false">'Per item requirement'!AG69*'Global Stock listing'!$H$51</f>
        <v>0</v>
      </c>
      <c r="AC69" s="348" t="n">
        <f aca="false">'Per item requirement'!AH69*'Global Stock listing'!$H$48</f>
        <v>0</v>
      </c>
      <c r="AD69" s="348" t="n">
        <f aca="false">'Per item requirement'!AI69*'Global Stock listing'!$H$47</f>
        <v>0</v>
      </c>
      <c r="AE69" s="348" t="n">
        <f aca="false">'Per item requirement'!AJ69*'Global Stock listing'!$H$45</f>
        <v>0</v>
      </c>
      <c r="AF69" s="348" t="n">
        <f aca="false">'Per item requirement'!AK69*'Global Stock listing'!$H$44</f>
        <v>0</v>
      </c>
      <c r="AG69" s="348" t="n">
        <f aca="false">'Per item requirement'!AL69*'Global Stock listing'!$H$49</f>
        <v>0</v>
      </c>
      <c r="AH69" s="348" t="n">
        <f aca="false">'Per item requirement'!AM69*'Global Stock listing'!$H$53</f>
        <v>0</v>
      </c>
      <c r="AI69" s="348" t="n">
        <f aca="false">'Per item requirement'!AN69*'Global Stock listing'!$H$55</f>
        <v>0</v>
      </c>
      <c r="AJ69" s="348" t="n">
        <f aca="false">'Per item requirement'!AO69*'Global Stock listing'!$H$56</f>
        <v>0</v>
      </c>
      <c r="AK69" s="348" t="n">
        <f aca="false">'Per item requirement'!AP69*'Global Stock listing'!$H$57</f>
        <v>0</v>
      </c>
      <c r="AL69" s="348" t="n">
        <f aca="false">'Per item requirement'!AQ69*'Global Stock listing'!$H$58</f>
        <v>0</v>
      </c>
      <c r="AM69" s="348" t="n">
        <f aca="false">'Per item requirement'!AR69*'Global Stock listing'!$H$59</f>
        <v>0</v>
      </c>
      <c r="AN69" s="348" t="n">
        <f aca="false">'Per item requirement'!AS69*'Global Stock listing'!$H$60</f>
        <v>0</v>
      </c>
      <c r="AO69" s="348" t="n">
        <f aca="false">'Per item requirement'!AT69*'Global Stock listing'!$H$61</f>
        <v>0</v>
      </c>
      <c r="AP69" s="348" t="n">
        <f aca="false">'Per item requirement'!AU69*'Global Stock listing'!$H$62</f>
        <v>0</v>
      </c>
      <c r="AQ69" s="348" t="n">
        <f aca="false">'Per item requirement'!AV69*'Global Stock listing'!$H$63</f>
        <v>0</v>
      </c>
      <c r="AR69" s="348" t="n">
        <f aca="false">'Per item requirement'!AW69*'Global Stock listing'!$H$64</f>
        <v>0</v>
      </c>
      <c r="AS69" s="348" t="n">
        <f aca="false">'Per item requirement'!AX69*'Global Stock listing'!$H$65</f>
        <v>0</v>
      </c>
      <c r="AT69" s="348" t="n">
        <f aca="false">'Per item requirement'!AY69*'Global Stock listing'!$H$66</f>
        <v>0</v>
      </c>
      <c r="AU69" s="348" t="n">
        <f aca="false">'Per item requirement'!AZ69*'Global Stock listing'!$H$67</f>
        <v>0</v>
      </c>
      <c r="AV69" s="348" t="n">
        <f aca="false">'Per item requirement'!BA69*'Global Stock listing'!$H$68</f>
        <v>0</v>
      </c>
      <c r="AW69" s="348" t="n">
        <f aca="false">'Per item requirement'!BB69*'Global Stock listing'!$H$69</f>
        <v>0</v>
      </c>
      <c r="AX69" s="348" t="n">
        <f aca="false">'Per item requirement'!BC69*'Global Stock listing'!$H$70</f>
        <v>0</v>
      </c>
      <c r="AY69" s="348" t="n">
        <f aca="false">'Per item requirement'!BD69*'Global Stock listing'!$H$71</f>
        <v>0</v>
      </c>
      <c r="AZ69" s="348" t="n">
        <f aca="false">'Per item requirement'!BE69*'Global Stock listing'!$H$72</f>
        <v>0</v>
      </c>
      <c r="BA69" s="348" t="n">
        <f aca="false">'Per item requirement'!BF69*'Global Stock listing'!$H$73</f>
        <v>0</v>
      </c>
      <c r="BB69" s="348" t="n">
        <f aca="false">'Per item requirement'!BG69*'Global Stock listing'!$H$74</f>
        <v>0</v>
      </c>
      <c r="BC69" s="346" t="n">
        <f aca="false">'Per item requirement'!BH69*'Global Stock listing'!$G$12</f>
        <v>0</v>
      </c>
      <c r="BD69" s="346" t="n">
        <f aca="false">'Per item requirement'!BI69*'Global Stock listing'!$G$13</f>
        <v>0</v>
      </c>
      <c r="BE69" s="346" t="n">
        <f aca="false">'Per item requirement'!BJ69*'Global Stock listing'!$G$14</f>
        <v>0</v>
      </c>
      <c r="BF69" s="346" t="n">
        <f aca="false">'Per item requirement'!BK69*'Global Stock listing'!$G$15</f>
        <v>0</v>
      </c>
      <c r="BG69" s="346" t="n">
        <f aca="false">'Per item requirement'!BL69*'Global Stock listing'!$G$16</f>
        <v>0</v>
      </c>
      <c r="BH69" s="346" t="n">
        <f aca="false">'Per item requirement'!BM69*'Global Stock listing'!$G$17</f>
        <v>0</v>
      </c>
      <c r="BI69" s="346" t="n">
        <f aca="false">'Per item requirement'!BN69*'Global Stock listing'!$G$18</f>
        <v>0</v>
      </c>
      <c r="BJ69" s="346" t="n">
        <f aca="false">'Per item requirement'!BO69*'Global Stock listing'!$G$19</f>
        <v>0</v>
      </c>
      <c r="BK69" s="346" t="n">
        <f aca="false">'Per item requirement'!BP69*'Global Stock listing'!$G$20</f>
        <v>0</v>
      </c>
      <c r="BL69" s="346" t="n">
        <f aca="false">'Per item requirement'!BQ69*'Global Stock listing'!$G$21</f>
        <v>0</v>
      </c>
    </row>
    <row r="70" customFormat="false" ht="15" hidden="false" customHeight="false" outlineLevel="0" collapsed="false">
      <c r="A70" s="338"/>
      <c r="B70" s="345" t="s">
        <v>104</v>
      </c>
      <c r="C70" s="345"/>
      <c r="D70" s="345"/>
      <c r="E70" s="345"/>
      <c r="F70" s="345"/>
      <c r="G70" s="346" t="n">
        <f aca="false">SUM(H70:BL70)</f>
        <v>0</v>
      </c>
      <c r="H70" s="347" t="n">
        <f aca="false">'Per item requirement'!M70*'Global Stock listing'!$H$28</f>
        <v>0</v>
      </c>
      <c r="I70" s="348" t="n">
        <f aca="false">'Per item requirement'!N70*'Global Stock listing'!$H$29</f>
        <v>0</v>
      </c>
      <c r="J70" s="348" t="n">
        <f aca="false">'Per item requirement'!O70*'Global Stock listing'!$H$30</f>
        <v>0</v>
      </c>
      <c r="K70" s="348" t="n">
        <f aca="false">'Per item requirement'!P70*'Global Stock listing'!$H$31</f>
        <v>0</v>
      </c>
      <c r="L70" s="348" t="n">
        <f aca="false">'Per item requirement'!Q70*'Global Stock listing'!$H$32</f>
        <v>0</v>
      </c>
      <c r="M70" s="349" t="n">
        <f aca="false">'Per item requirement'!R70*'Global Stock listing'!$H$33</f>
        <v>0</v>
      </c>
      <c r="N70" s="347" t="n">
        <f aca="false">'Per item requirement'!S70*'Global Stock listing'!$H$34</f>
        <v>0</v>
      </c>
      <c r="O70" s="348" t="n">
        <f aca="false">'Per item requirement'!T70*'Global Stock listing'!$H$35</f>
        <v>0</v>
      </c>
      <c r="P70" s="348" t="n">
        <f aca="false">'Per item requirement'!U70*'Global Stock listing'!$H$36</f>
        <v>0</v>
      </c>
      <c r="Q70" s="349" t="n">
        <f aca="false">'Per item requirement'!V70*'Global Stock listing'!$H$37</f>
        <v>0</v>
      </c>
      <c r="R70" s="346" t="n">
        <f aca="false">'Per item requirement'!W70*'Global Stock listing'!$H$38</f>
        <v>0</v>
      </c>
      <c r="S70" s="350" t="n">
        <f aca="false">'Per item requirement'!X70*'Global Stock listing'!$H$39</f>
        <v>0</v>
      </c>
      <c r="T70" s="347" t="n">
        <f aca="false">'Per item requirement'!Y70*'Global Stock listing'!$H$40</f>
        <v>0</v>
      </c>
      <c r="U70" s="348" t="n">
        <f aca="false">'Per item requirement'!Z70*'Global Stock listing'!$H$41</f>
        <v>0</v>
      </c>
      <c r="V70" s="348" t="n">
        <f aca="false">'Per item requirement'!AA70*'Global Stock listing'!$H$43</f>
        <v>0</v>
      </c>
      <c r="W70" s="349" t="n">
        <f aca="false">'Per item requirement'!AB70*'Global Stock listing'!$H$42</f>
        <v>0</v>
      </c>
      <c r="X70" s="347" t="n">
        <f aca="false">'Per item requirement'!AC70*'Global Stock listing'!$H$54</f>
        <v>0</v>
      </c>
      <c r="Y70" s="348" t="n">
        <f aca="false">'Per item requirement'!AD70*'Global Stock listing'!$H$46</f>
        <v>0</v>
      </c>
      <c r="Z70" s="348" t="n">
        <f aca="false">'Per item requirement'!AE70*'Global Stock listing'!$H$52</f>
        <v>0</v>
      </c>
      <c r="AA70" s="348" t="n">
        <f aca="false">'Per item requirement'!AF70*'Global Stock listing'!$H$50</f>
        <v>0</v>
      </c>
      <c r="AB70" s="348" t="n">
        <f aca="false">'Per item requirement'!AG70*'Global Stock listing'!$H$51</f>
        <v>0</v>
      </c>
      <c r="AC70" s="348" t="n">
        <f aca="false">'Per item requirement'!AH70*'Global Stock listing'!$H$48</f>
        <v>0</v>
      </c>
      <c r="AD70" s="348" t="n">
        <f aca="false">'Per item requirement'!AI70*'Global Stock listing'!$H$47</f>
        <v>0</v>
      </c>
      <c r="AE70" s="348" t="n">
        <f aca="false">'Per item requirement'!AJ70*'Global Stock listing'!$H$45</f>
        <v>0</v>
      </c>
      <c r="AF70" s="348" t="n">
        <f aca="false">'Per item requirement'!AK70*'Global Stock listing'!$H$44</f>
        <v>0</v>
      </c>
      <c r="AG70" s="348" t="n">
        <f aca="false">'Per item requirement'!AL70*'Global Stock listing'!$H$49</f>
        <v>0</v>
      </c>
      <c r="AH70" s="348" t="n">
        <f aca="false">'Per item requirement'!AM70*'Global Stock listing'!$H$53</f>
        <v>0</v>
      </c>
      <c r="AI70" s="348" t="n">
        <f aca="false">'Per item requirement'!AN70*'Global Stock listing'!$H$55</f>
        <v>0</v>
      </c>
      <c r="AJ70" s="348" t="n">
        <f aca="false">'Per item requirement'!AO70*'Global Stock listing'!$H$56</f>
        <v>0</v>
      </c>
      <c r="AK70" s="348" t="n">
        <f aca="false">'Per item requirement'!AP70*'Global Stock listing'!$H$57</f>
        <v>0</v>
      </c>
      <c r="AL70" s="348" t="n">
        <f aca="false">'Per item requirement'!AQ70*'Global Stock listing'!$H$58</f>
        <v>0</v>
      </c>
      <c r="AM70" s="348" t="n">
        <f aca="false">'Per item requirement'!AR70*'Global Stock listing'!$H$59</f>
        <v>0</v>
      </c>
      <c r="AN70" s="348" t="n">
        <f aca="false">'Per item requirement'!AS70*'Global Stock listing'!$H$60</f>
        <v>0</v>
      </c>
      <c r="AO70" s="348" t="n">
        <f aca="false">'Per item requirement'!AT70*'Global Stock listing'!$H$61</f>
        <v>0</v>
      </c>
      <c r="AP70" s="348" t="n">
        <f aca="false">'Per item requirement'!AU70*'Global Stock listing'!$H$62</f>
        <v>0</v>
      </c>
      <c r="AQ70" s="348" t="n">
        <f aca="false">'Per item requirement'!AV70*'Global Stock listing'!$H$63</f>
        <v>0</v>
      </c>
      <c r="AR70" s="348" t="n">
        <f aca="false">'Per item requirement'!AW70*'Global Stock listing'!$H$64</f>
        <v>0</v>
      </c>
      <c r="AS70" s="348" t="n">
        <f aca="false">'Per item requirement'!AX70*'Global Stock listing'!$H$65</f>
        <v>0</v>
      </c>
      <c r="AT70" s="348" t="n">
        <f aca="false">'Per item requirement'!AY70*'Global Stock listing'!$H$66</f>
        <v>0</v>
      </c>
      <c r="AU70" s="348" t="n">
        <f aca="false">'Per item requirement'!AZ70*'Global Stock listing'!$H$67</f>
        <v>0</v>
      </c>
      <c r="AV70" s="348" t="n">
        <f aca="false">'Per item requirement'!BA70*'Global Stock listing'!$H$68</f>
        <v>0</v>
      </c>
      <c r="AW70" s="348" t="n">
        <f aca="false">'Per item requirement'!BB70*'Global Stock listing'!$H$69</f>
        <v>0</v>
      </c>
      <c r="AX70" s="348" t="n">
        <f aca="false">'Per item requirement'!BC70*'Global Stock listing'!$H$70</f>
        <v>0</v>
      </c>
      <c r="AY70" s="348" t="n">
        <f aca="false">'Per item requirement'!BD70*'Global Stock listing'!$H$71</f>
        <v>0</v>
      </c>
      <c r="AZ70" s="348" t="n">
        <f aca="false">'Per item requirement'!BE70*'Global Stock listing'!$H$72</f>
        <v>0</v>
      </c>
      <c r="BA70" s="348" t="n">
        <f aca="false">'Per item requirement'!BF70*'Global Stock listing'!$H$73</f>
        <v>0</v>
      </c>
      <c r="BB70" s="348" t="n">
        <f aca="false">'Per item requirement'!BG70*'Global Stock listing'!$H$74</f>
        <v>0</v>
      </c>
      <c r="BC70" s="346" t="n">
        <f aca="false">'Per item requirement'!BH70*'Global Stock listing'!$G$12</f>
        <v>0</v>
      </c>
      <c r="BD70" s="346" t="n">
        <f aca="false">'Per item requirement'!BI70*'Global Stock listing'!$G$13</f>
        <v>0</v>
      </c>
      <c r="BE70" s="346" t="n">
        <f aca="false">'Per item requirement'!BJ70*'Global Stock listing'!$G$14</f>
        <v>0</v>
      </c>
      <c r="BF70" s="346" t="n">
        <f aca="false">'Per item requirement'!BK70*'Global Stock listing'!$G$15</f>
        <v>0</v>
      </c>
      <c r="BG70" s="346" t="n">
        <f aca="false">'Per item requirement'!BL70*'Global Stock listing'!$G$16</f>
        <v>0</v>
      </c>
      <c r="BH70" s="346" t="n">
        <f aca="false">'Per item requirement'!BM70*'Global Stock listing'!$G$17</f>
        <v>0</v>
      </c>
      <c r="BI70" s="346" t="n">
        <f aca="false">'Per item requirement'!BN70*'Global Stock listing'!$G$18</f>
        <v>0</v>
      </c>
      <c r="BJ70" s="346" t="n">
        <f aca="false">'Per item requirement'!BO70*'Global Stock listing'!$G$19</f>
        <v>0</v>
      </c>
      <c r="BK70" s="346" t="n">
        <f aca="false">'Per item requirement'!BP70*'Global Stock listing'!$G$20</f>
        <v>0</v>
      </c>
      <c r="BL70" s="346" t="n">
        <f aca="false">'Per item requirement'!BQ70*'Global Stock listing'!$G$21</f>
        <v>0</v>
      </c>
    </row>
    <row r="71" customFormat="false" ht="15" hidden="false" customHeight="false" outlineLevel="0" collapsed="false">
      <c r="A71" s="338"/>
      <c r="B71" s="345" t="s">
        <v>105</v>
      </c>
      <c r="C71" s="345"/>
      <c r="D71" s="345"/>
      <c r="E71" s="345"/>
      <c r="F71" s="345"/>
      <c r="G71" s="346" t="n">
        <f aca="false">SUM(H71:BL71)</f>
        <v>0</v>
      </c>
      <c r="H71" s="347" t="n">
        <f aca="false">'Per item requirement'!M71*'Global Stock listing'!$H$28</f>
        <v>0</v>
      </c>
      <c r="I71" s="348" t="n">
        <f aca="false">'Per item requirement'!N71*'Global Stock listing'!$H$29</f>
        <v>0</v>
      </c>
      <c r="J71" s="348" t="n">
        <f aca="false">'Per item requirement'!O71*'Global Stock listing'!$H$30</f>
        <v>0</v>
      </c>
      <c r="K71" s="348" t="n">
        <f aca="false">'Per item requirement'!P71*'Global Stock listing'!$H$31</f>
        <v>0</v>
      </c>
      <c r="L71" s="348" t="n">
        <f aca="false">'Per item requirement'!Q71*'Global Stock listing'!$H$32</f>
        <v>0</v>
      </c>
      <c r="M71" s="349" t="n">
        <f aca="false">'Per item requirement'!R71*'Global Stock listing'!$H$33</f>
        <v>0</v>
      </c>
      <c r="N71" s="347" t="n">
        <f aca="false">'Per item requirement'!S71*'Global Stock listing'!$H$34</f>
        <v>0</v>
      </c>
      <c r="O71" s="348" t="n">
        <f aca="false">'Per item requirement'!T71*'Global Stock listing'!$H$35</f>
        <v>0</v>
      </c>
      <c r="P71" s="348" t="n">
        <f aca="false">'Per item requirement'!U71*'Global Stock listing'!$H$36</f>
        <v>0</v>
      </c>
      <c r="Q71" s="349" t="n">
        <f aca="false">'Per item requirement'!V71*'Global Stock listing'!$H$37</f>
        <v>0</v>
      </c>
      <c r="R71" s="346" t="n">
        <f aca="false">'Per item requirement'!W71*'Global Stock listing'!$H$38</f>
        <v>0</v>
      </c>
      <c r="S71" s="350" t="n">
        <f aca="false">'Per item requirement'!X71*'Global Stock listing'!$H$39</f>
        <v>0</v>
      </c>
      <c r="T71" s="347" t="n">
        <f aca="false">'Per item requirement'!Y71*'Global Stock listing'!$H$40</f>
        <v>0</v>
      </c>
      <c r="U71" s="348" t="n">
        <f aca="false">'Per item requirement'!Z71*'Global Stock listing'!$H$41</f>
        <v>0</v>
      </c>
      <c r="V71" s="348" t="n">
        <f aca="false">'Per item requirement'!AA71*'Global Stock listing'!$H$43</f>
        <v>0</v>
      </c>
      <c r="W71" s="349" t="n">
        <f aca="false">'Per item requirement'!AB71*'Global Stock listing'!$H$42</f>
        <v>0</v>
      </c>
      <c r="X71" s="347" t="n">
        <f aca="false">'Per item requirement'!AC71*'Global Stock listing'!$H$54</f>
        <v>0</v>
      </c>
      <c r="Y71" s="348" t="n">
        <f aca="false">'Per item requirement'!AD71*'Global Stock listing'!$H$46</f>
        <v>0</v>
      </c>
      <c r="Z71" s="348" t="n">
        <f aca="false">'Per item requirement'!AE71*'Global Stock listing'!$H$52</f>
        <v>0</v>
      </c>
      <c r="AA71" s="348" t="n">
        <f aca="false">'Per item requirement'!AF71*'Global Stock listing'!$H$50</f>
        <v>0</v>
      </c>
      <c r="AB71" s="348" t="n">
        <f aca="false">'Per item requirement'!AG71*'Global Stock listing'!$H$51</f>
        <v>0</v>
      </c>
      <c r="AC71" s="348" t="n">
        <f aca="false">'Per item requirement'!AH71*'Global Stock listing'!$H$48</f>
        <v>0</v>
      </c>
      <c r="AD71" s="348" t="n">
        <f aca="false">'Per item requirement'!AI71*'Global Stock listing'!$H$47</f>
        <v>0</v>
      </c>
      <c r="AE71" s="348" t="n">
        <f aca="false">'Per item requirement'!AJ71*'Global Stock listing'!$H$45</f>
        <v>0</v>
      </c>
      <c r="AF71" s="348" t="n">
        <f aca="false">'Per item requirement'!AK71*'Global Stock listing'!$H$44</f>
        <v>0</v>
      </c>
      <c r="AG71" s="348" t="n">
        <f aca="false">'Per item requirement'!AL71*'Global Stock listing'!$H$49</f>
        <v>0</v>
      </c>
      <c r="AH71" s="348" t="n">
        <f aca="false">'Per item requirement'!AM71*'Global Stock listing'!$H$53</f>
        <v>0</v>
      </c>
      <c r="AI71" s="348" t="n">
        <f aca="false">'Per item requirement'!AN71*'Global Stock listing'!$H$55</f>
        <v>0</v>
      </c>
      <c r="AJ71" s="348" t="n">
        <f aca="false">'Per item requirement'!AO71*'Global Stock listing'!$H$56</f>
        <v>0</v>
      </c>
      <c r="AK71" s="348" t="n">
        <f aca="false">'Per item requirement'!AP71*'Global Stock listing'!$H$57</f>
        <v>0</v>
      </c>
      <c r="AL71" s="348" t="n">
        <f aca="false">'Per item requirement'!AQ71*'Global Stock listing'!$H$58</f>
        <v>0</v>
      </c>
      <c r="AM71" s="348" t="n">
        <f aca="false">'Per item requirement'!AR71*'Global Stock listing'!$H$59</f>
        <v>0</v>
      </c>
      <c r="AN71" s="348" t="n">
        <f aca="false">'Per item requirement'!AS71*'Global Stock listing'!$H$60</f>
        <v>0</v>
      </c>
      <c r="AO71" s="348" t="n">
        <f aca="false">'Per item requirement'!AT71*'Global Stock listing'!$H$61</f>
        <v>0</v>
      </c>
      <c r="AP71" s="348" t="n">
        <f aca="false">'Per item requirement'!AU71*'Global Stock listing'!$H$62</f>
        <v>0</v>
      </c>
      <c r="AQ71" s="348" t="n">
        <f aca="false">'Per item requirement'!AV71*'Global Stock listing'!$H$63</f>
        <v>0</v>
      </c>
      <c r="AR71" s="348" t="n">
        <f aca="false">'Per item requirement'!AW71*'Global Stock listing'!$H$64</f>
        <v>0</v>
      </c>
      <c r="AS71" s="348" t="n">
        <f aca="false">'Per item requirement'!AX71*'Global Stock listing'!$H$65</f>
        <v>0</v>
      </c>
      <c r="AT71" s="348" t="n">
        <f aca="false">'Per item requirement'!AY71*'Global Stock listing'!$H$66</f>
        <v>0</v>
      </c>
      <c r="AU71" s="348" t="n">
        <f aca="false">'Per item requirement'!AZ71*'Global Stock listing'!$H$67</f>
        <v>0</v>
      </c>
      <c r="AV71" s="348" t="n">
        <f aca="false">'Per item requirement'!BA71*'Global Stock listing'!$H$68</f>
        <v>0</v>
      </c>
      <c r="AW71" s="348" t="n">
        <f aca="false">'Per item requirement'!BB71*'Global Stock listing'!$H$69</f>
        <v>0</v>
      </c>
      <c r="AX71" s="348" t="n">
        <f aca="false">'Per item requirement'!BC71*'Global Stock listing'!$H$70</f>
        <v>0</v>
      </c>
      <c r="AY71" s="348" t="n">
        <f aca="false">'Per item requirement'!BD71*'Global Stock listing'!$H$71</f>
        <v>0</v>
      </c>
      <c r="AZ71" s="348" t="n">
        <f aca="false">'Per item requirement'!BE71*'Global Stock listing'!$H$72</f>
        <v>0</v>
      </c>
      <c r="BA71" s="348" t="n">
        <f aca="false">'Per item requirement'!BF71*'Global Stock listing'!$H$73</f>
        <v>0</v>
      </c>
      <c r="BB71" s="348" t="n">
        <f aca="false">'Per item requirement'!BG71*'Global Stock listing'!$H$74</f>
        <v>0</v>
      </c>
      <c r="BC71" s="346" t="n">
        <f aca="false">'Per item requirement'!BH71*'Global Stock listing'!$G$12</f>
        <v>0</v>
      </c>
      <c r="BD71" s="346" t="n">
        <f aca="false">'Per item requirement'!BI71*'Global Stock listing'!$G$13</f>
        <v>0</v>
      </c>
      <c r="BE71" s="346" t="n">
        <f aca="false">'Per item requirement'!BJ71*'Global Stock listing'!$G$14</f>
        <v>0</v>
      </c>
      <c r="BF71" s="346" t="n">
        <f aca="false">'Per item requirement'!BK71*'Global Stock listing'!$G$15</f>
        <v>0</v>
      </c>
      <c r="BG71" s="346" t="n">
        <f aca="false">'Per item requirement'!BL71*'Global Stock listing'!$G$16</f>
        <v>0</v>
      </c>
      <c r="BH71" s="346" t="n">
        <f aca="false">'Per item requirement'!BM71*'Global Stock listing'!$G$17</f>
        <v>0</v>
      </c>
      <c r="BI71" s="346" t="n">
        <f aca="false">'Per item requirement'!BN71*'Global Stock listing'!$G$18</f>
        <v>0</v>
      </c>
      <c r="BJ71" s="346" t="n">
        <f aca="false">'Per item requirement'!BO71*'Global Stock listing'!$G$19</f>
        <v>0</v>
      </c>
      <c r="BK71" s="346" t="n">
        <f aca="false">'Per item requirement'!BP71*'Global Stock listing'!$G$20</f>
        <v>0</v>
      </c>
      <c r="BL71" s="346" t="n">
        <f aca="false">'Per item requirement'!BQ71*'Global Stock listing'!$G$21</f>
        <v>0</v>
      </c>
    </row>
    <row r="72" customFormat="false" ht="15" hidden="false" customHeight="false" outlineLevel="0" collapsed="false">
      <c r="A72" s="338"/>
      <c r="B72" s="345" t="s">
        <v>106</v>
      </c>
      <c r="C72" s="345"/>
      <c r="D72" s="345"/>
      <c r="E72" s="345"/>
      <c r="F72" s="345"/>
      <c r="G72" s="346" t="n">
        <f aca="false">SUM(H72:BL72)</f>
        <v>0</v>
      </c>
      <c r="H72" s="347" t="n">
        <f aca="false">'Per item requirement'!M72*'Global Stock listing'!$H$28</f>
        <v>0</v>
      </c>
      <c r="I72" s="348" t="n">
        <f aca="false">'Per item requirement'!N72*'Global Stock listing'!$H$29</f>
        <v>0</v>
      </c>
      <c r="J72" s="348" t="n">
        <f aca="false">'Per item requirement'!O72*'Global Stock listing'!$H$30</f>
        <v>0</v>
      </c>
      <c r="K72" s="348" t="n">
        <f aca="false">'Per item requirement'!P72*'Global Stock listing'!$H$31</f>
        <v>0</v>
      </c>
      <c r="L72" s="348" t="n">
        <f aca="false">'Per item requirement'!Q72*'Global Stock listing'!$H$32</f>
        <v>0</v>
      </c>
      <c r="M72" s="349" t="n">
        <f aca="false">'Per item requirement'!R72*'Global Stock listing'!$H$33</f>
        <v>0</v>
      </c>
      <c r="N72" s="347" t="n">
        <f aca="false">'Per item requirement'!S72*'Global Stock listing'!$H$34</f>
        <v>0</v>
      </c>
      <c r="O72" s="348" t="n">
        <f aca="false">'Per item requirement'!T72*'Global Stock listing'!$H$35</f>
        <v>0</v>
      </c>
      <c r="P72" s="348" t="n">
        <f aca="false">'Per item requirement'!U72*'Global Stock listing'!$H$36</f>
        <v>0</v>
      </c>
      <c r="Q72" s="349" t="n">
        <f aca="false">'Per item requirement'!V72*'Global Stock listing'!$H$37</f>
        <v>0</v>
      </c>
      <c r="R72" s="346" t="n">
        <f aca="false">'Per item requirement'!W72*'Global Stock listing'!$H$38</f>
        <v>0</v>
      </c>
      <c r="S72" s="350" t="n">
        <f aca="false">'Per item requirement'!X72*'Global Stock listing'!$H$39</f>
        <v>0</v>
      </c>
      <c r="T72" s="347" t="n">
        <f aca="false">'Per item requirement'!Y72*'Global Stock listing'!$H$40</f>
        <v>0</v>
      </c>
      <c r="U72" s="348" t="n">
        <f aca="false">'Per item requirement'!Z72*'Global Stock listing'!$H$41</f>
        <v>0</v>
      </c>
      <c r="V72" s="348" t="n">
        <f aca="false">'Per item requirement'!AA72*'Global Stock listing'!$H$43</f>
        <v>0</v>
      </c>
      <c r="W72" s="349" t="n">
        <f aca="false">'Per item requirement'!AB72*'Global Stock listing'!$H$42</f>
        <v>0</v>
      </c>
      <c r="X72" s="347" t="n">
        <f aca="false">'Per item requirement'!AC72*'Global Stock listing'!$H$54</f>
        <v>0</v>
      </c>
      <c r="Y72" s="348" t="n">
        <f aca="false">'Per item requirement'!AD72*'Global Stock listing'!$H$46</f>
        <v>0</v>
      </c>
      <c r="Z72" s="348" t="n">
        <f aca="false">'Per item requirement'!AE72*'Global Stock listing'!$H$52</f>
        <v>0</v>
      </c>
      <c r="AA72" s="348" t="n">
        <f aca="false">'Per item requirement'!AF72*'Global Stock listing'!$H$50</f>
        <v>0</v>
      </c>
      <c r="AB72" s="348" t="n">
        <f aca="false">'Per item requirement'!AG72*'Global Stock listing'!$H$51</f>
        <v>0</v>
      </c>
      <c r="AC72" s="348" t="n">
        <f aca="false">'Per item requirement'!AH72*'Global Stock listing'!$H$48</f>
        <v>0</v>
      </c>
      <c r="AD72" s="348" t="n">
        <f aca="false">'Per item requirement'!AI72*'Global Stock listing'!$H$47</f>
        <v>0</v>
      </c>
      <c r="AE72" s="348" t="n">
        <f aca="false">'Per item requirement'!AJ72*'Global Stock listing'!$H$45</f>
        <v>0</v>
      </c>
      <c r="AF72" s="348" t="n">
        <f aca="false">'Per item requirement'!AK72*'Global Stock listing'!$H$44</f>
        <v>0</v>
      </c>
      <c r="AG72" s="348" t="n">
        <f aca="false">'Per item requirement'!AL72*'Global Stock listing'!$H$49</f>
        <v>0</v>
      </c>
      <c r="AH72" s="348" t="n">
        <f aca="false">'Per item requirement'!AM72*'Global Stock listing'!$H$53</f>
        <v>0</v>
      </c>
      <c r="AI72" s="348" t="n">
        <f aca="false">'Per item requirement'!AN72*'Global Stock listing'!$H$55</f>
        <v>0</v>
      </c>
      <c r="AJ72" s="348" t="n">
        <f aca="false">'Per item requirement'!AO72*'Global Stock listing'!$H$56</f>
        <v>0</v>
      </c>
      <c r="AK72" s="348" t="n">
        <f aca="false">'Per item requirement'!AP72*'Global Stock listing'!$H$57</f>
        <v>0</v>
      </c>
      <c r="AL72" s="348" t="n">
        <f aca="false">'Per item requirement'!AQ72*'Global Stock listing'!$H$58</f>
        <v>0</v>
      </c>
      <c r="AM72" s="348" t="n">
        <f aca="false">'Per item requirement'!AR72*'Global Stock listing'!$H$59</f>
        <v>0</v>
      </c>
      <c r="AN72" s="348" t="n">
        <f aca="false">'Per item requirement'!AS72*'Global Stock listing'!$H$60</f>
        <v>0</v>
      </c>
      <c r="AO72" s="348" t="n">
        <f aca="false">'Per item requirement'!AT72*'Global Stock listing'!$H$61</f>
        <v>0</v>
      </c>
      <c r="AP72" s="348" t="n">
        <f aca="false">'Per item requirement'!AU72*'Global Stock listing'!$H$62</f>
        <v>0</v>
      </c>
      <c r="AQ72" s="348" t="n">
        <f aca="false">'Per item requirement'!AV72*'Global Stock listing'!$H$63</f>
        <v>0</v>
      </c>
      <c r="AR72" s="348" t="n">
        <f aca="false">'Per item requirement'!AW72*'Global Stock listing'!$H$64</f>
        <v>0</v>
      </c>
      <c r="AS72" s="348" t="n">
        <f aca="false">'Per item requirement'!AX72*'Global Stock listing'!$H$65</f>
        <v>0</v>
      </c>
      <c r="AT72" s="348" t="n">
        <f aca="false">'Per item requirement'!AY72*'Global Stock listing'!$H$66</f>
        <v>0</v>
      </c>
      <c r="AU72" s="348" t="n">
        <f aca="false">'Per item requirement'!AZ72*'Global Stock listing'!$H$67</f>
        <v>0</v>
      </c>
      <c r="AV72" s="348" t="n">
        <f aca="false">'Per item requirement'!BA72*'Global Stock listing'!$H$68</f>
        <v>0</v>
      </c>
      <c r="AW72" s="348" t="n">
        <f aca="false">'Per item requirement'!BB72*'Global Stock listing'!$H$69</f>
        <v>0</v>
      </c>
      <c r="AX72" s="348" t="n">
        <f aca="false">'Per item requirement'!BC72*'Global Stock listing'!$H$70</f>
        <v>0</v>
      </c>
      <c r="AY72" s="348" t="n">
        <f aca="false">'Per item requirement'!BD72*'Global Stock listing'!$H$71</f>
        <v>0</v>
      </c>
      <c r="AZ72" s="348" t="n">
        <f aca="false">'Per item requirement'!BE72*'Global Stock listing'!$H$72</f>
        <v>0</v>
      </c>
      <c r="BA72" s="348" t="n">
        <f aca="false">'Per item requirement'!BF72*'Global Stock listing'!$H$73</f>
        <v>0</v>
      </c>
      <c r="BB72" s="348" t="n">
        <f aca="false">'Per item requirement'!BG72*'Global Stock listing'!$H$74</f>
        <v>0</v>
      </c>
      <c r="BC72" s="346" t="n">
        <f aca="false">'Per item requirement'!BH72*'Global Stock listing'!$G$12</f>
        <v>0</v>
      </c>
      <c r="BD72" s="346" t="n">
        <f aca="false">'Per item requirement'!BI72*'Global Stock listing'!$G$13</f>
        <v>0</v>
      </c>
      <c r="BE72" s="346" t="n">
        <f aca="false">'Per item requirement'!BJ72*'Global Stock listing'!$G$14</f>
        <v>0</v>
      </c>
      <c r="BF72" s="346" t="n">
        <f aca="false">'Per item requirement'!BK72*'Global Stock listing'!$G$15</f>
        <v>0</v>
      </c>
      <c r="BG72" s="346" t="n">
        <f aca="false">'Per item requirement'!BL72*'Global Stock listing'!$G$16</f>
        <v>0</v>
      </c>
      <c r="BH72" s="346" t="n">
        <f aca="false">'Per item requirement'!BM72*'Global Stock listing'!$G$17</f>
        <v>0</v>
      </c>
      <c r="BI72" s="346" t="n">
        <f aca="false">'Per item requirement'!BN72*'Global Stock listing'!$G$18</f>
        <v>0</v>
      </c>
      <c r="BJ72" s="346" t="n">
        <f aca="false">'Per item requirement'!BO72*'Global Stock listing'!$G$19</f>
        <v>0</v>
      </c>
      <c r="BK72" s="346" t="n">
        <f aca="false">'Per item requirement'!BP72*'Global Stock listing'!$G$20</f>
        <v>0</v>
      </c>
      <c r="BL72" s="346" t="n">
        <f aca="false">'Per item requirement'!BQ72*'Global Stock listing'!$G$21</f>
        <v>0</v>
      </c>
    </row>
    <row r="73" customFormat="false" ht="15" hidden="false" customHeight="false" outlineLevel="0" collapsed="false">
      <c r="A73" s="338"/>
      <c r="B73" s="345" t="s">
        <v>107</v>
      </c>
      <c r="C73" s="345"/>
      <c r="D73" s="345"/>
      <c r="E73" s="345"/>
      <c r="F73" s="345"/>
      <c r="G73" s="346" t="n">
        <f aca="false">SUM(H73:BL73)</f>
        <v>0</v>
      </c>
      <c r="H73" s="347" t="n">
        <f aca="false">'Per item requirement'!M73*'Global Stock listing'!$H$28</f>
        <v>0</v>
      </c>
      <c r="I73" s="348" t="n">
        <f aca="false">'Per item requirement'!N73*'Global Stock listing'!$H$29</f>
        <v>0</v>
      </c>
      <c r="J73" s="348" t="n">
        <f aca="false">'Per item requirement'!O73*'Global Stock listing'!$H$30</f>
        <v>0</v>
      </c>
      <c r="K73" s="348" t="n">
        <f aca="false">'Per item requirement'!P73*'Global Stock listing'!$H$31</f>
        <v>0</v>
      </c>
      <c r="L73" s="348" t="n">
        <f aca="false">'Per item requirement'!Q73*'Global Stock listing'!$H$32</f>
        <v>0</v>
      </c>
      <c r="M73" s="349" t="n">
        <f aca="false">'Per item requirement'!R73*'Global Stock listing'!$H$33</f>
        <v>0</v>
      </c>
      <c r="N73" s="347" t="n">
        <f aca="false">'Per item requirement'!S73*'Global Stock listing'!$H$34</f>
        <v>0</v>
      </c>
      <c r="O73" s="348" t="n">
        <f aca="false">'Per item requirement'!T73*'Global Stock listing'!$H$35</f>
        <v>0</v>
      </c>
      <c r="P73" s="348" t="n">
        <f aca="false">'Per item requirement'!U73*'Global Stock listing'!$H$36</f>
        <v>0</v>
      </c>
      <c r="Q73" s="349" t="n">
        <f aca="false">'Per item requirement'!V73*'Global Stock listing'!$H$37</f>
        <v>0</v>
      </c>
      <c r="R73" s="346" t="n">
        <f aca="false">'Per item requirement'!W73*'Global Stock listing'!$H$38</f>
        <v>0</v>
      </c>
      <c r="S73" s="350" t="n">
        <f aca="false">'Per item requirement'!X73*'Global Stock listing'!$H$39</f>
        <v>0</v>
      </c>
      <c r="T73" s="347" t="n">
        <f aca="false">'Per item requirement'!Y73*'Global Stock listing'!$H$40</f>
        <v>0</v>
      </c>
      <c r="U73" s="348" t="n">
        <f aca="false">'Per item requirement'!Z73*'Global Stock listing'!$H$41</f>
        <v>0</v>
      </c>
      <c r="V73" s="348" t="n">
        <f aca="false">'Per item requirement'!AA73*'Global Stock listing'!$H$43</f>
        <v>0</v>
      </c>
      <c r="W73" s="349" t="n">
        <f aca="false">'Per item requirement'!AB73*'Global Stock listing'!$H$42</f>
        <v>0</v>
      </c>
      <c r="X73" s="347" t="n">
        <f aca="false">'Per item requirement'!AC73*'Global Stock listing'!$H$54</f>
        <v>0</v>
      </c>
      <c r="Y73" s="348" t="n">
        <f aca="false">'Per item requirement'!AD73*'Global Stock listing'!$H$46</f>
        <v>0</v>
      </c>
      <c r="Z73" s="348" t="n">
        <f aca="false">'Per item requirement'!AE73*'Global Stock listing'!$H$52</f>
        <v>0</v>
      </c>
      <c r="AA73" s="348" t="n">
        <f aca="false">'Per item requirement'!AF73*'Global Stock listing'!$H$50</f>
        <v>0</v>
      </c>
      <c r="AB73" s="348" t="n">
        <f aca="false">'Per item requirement'!AG73*'Global Stock listing'!$H$51</f>
        <v>0</v>
      </c>
      <c r="AC73" s="348" t="n">
        <f aca="false">'Per item requirement'!AH73*'Global Stock listing'!$H$48</f>
        <v>0</v>
      </c>
      <c r="AD73" s="348" t="n">
        <f aca="false">'Per item requirement'!AI73*'Global Stock listing'!$H$47</f>
        <v>0</v>
      </c>
      <c r="AE73" s="348" t="n">
        <f aca="false">'Per item requirement'!AJ73*'Global Stock listing'!$H$45</f>
        <v>0</v>
      </c>
      <c r="AF73" s="348" t="n">
        <f aca="false">'Per item requirement'!AK73*'Global Stock listing'!$H$44</f>
        <v>0</v>
      </c>
      <c r="AG73" s="348" t="n">
        <f aca="false">'Per item requirement'!AL73*'Global Stock listing'!$H$49</f>
        <v>0</v>
      </c>
      <c r="AH73" s="348" t="n">
        <f aca="false">'Per item requirement'!AM73*'Global Stock listing'!$H$53</f>
        <v>0</v>
      </c>
      <c r="AI73" s="348" t="n">
        <f aca="false">'Per item requirement'!AN73*'Global Stock listing'!$H$55</f>
        <v>0</v>
      </c>
      <c r="AJ73" s="348" t="n">
        <f aca="false">'Per item requirement'!AO73*'Global Stock listing'!$H$56</f>
        <v>0</v>
      </c>
      <c r="AK73" s="348" t="n">
        <f aca="false">'Per item requirement'!AP73*'Global Stock listing'!$H$57</f>
        <v>0</v>
      </c>
      <c r="AL73" s="348" t="n">
        <f aca="false">'Per item requirement'!AQ73*'Global Stock listing'!$H$58</f>
        <v>0</v>
      </c>
      <c r="AM73" s="348" t="n">
        <f aca="false">'Per item requirement'!AR73*'Global Stock listing'!$H$59</f>
        <v>0</v>
      </c>
      <c r="AN73" s="348" t="n">
        <f aca="false">'Per item requirement'!AS73*'Global Stock listing'!$H$60</f>
        <v>0</v>
      </c>
      <c r="AO73" s="348" t="n">
        <f aca="false">'Per item requirement'!AT73*'Global Stock listing'!$H$61</f>
        <v>0</v>
      </c>
      <c r="AP73" s="348" t="n">
        <f aca="false">'Per item requirement'!AU73*'Global Stock listing'!$H$62</f>
        <v>0</v>
      </c>
      <c r="AQ73" s="348" t="n">
        <f aca="false">'Per item requirement'!AV73*'Global Stock listing'!$H$63</f>
        <v>0</v>
      </c>
      <c r="AR73" s="348" t="n">
        <f aca="false">'Per item requirement'!AW73*'Global Stock listing'!$H$64</f>
        <v>0</v>
      </c>
      <c r="AS73" s="348" t="n">
        <f aca="false">'Per item requirement'!AX73*'Global Stock listing'!$H$65</f>
        <v>0</v>
      </c>
      <c r="AT73" s="348" t="n">
        <f aca="false">'Per item requirement'!AY73*'Global Stock listing'!$H$66</f>
        <v>0</v>
      </c>
      <c r="AU73" s="348" t="n">
        <f aca="false">'Per item requirement'!AZ73*'Global Stock listing'!$H$67</f>
        <v>0</v>
      </c>
      <c r="AV73" s="348" t="n">
        <f aca="false">'Per item requirement'!BA73*'Global Stock listing'!$H$68</f>
        <v>0</v>
      </c>
      <c r="AW73" s="348" t="n">
        <f aca="false">'Per item requirement'!BB73*'Global Stock listing'!$H$69</f>
        <v>0</v>
      </c>
      <c r="AX73" s="348" t="n">
        <f aca="false">'Per item requirement'!BC73*'Global Stock listing'!$H$70</f>
        <v>0</v>
      </c>
      <c r="AY73" s="348" t="n">
        <f aca="false">'Per item requirement'!BD73*'Global Stock listing'!$H$71</f>
        <v>0</v>
      </c>
      <c r="AZ73" s="348" t="n">
        <f aca="false">'Per item requirement'!BE73*'Global Stock listing'!$H$72</f>
        <v>0</v>
      </c>
      <c r="BA73" s="348" t="n">
        <f aca="false">'Per item requirement'!BF73*'Global Stock listing'!$H$73</f>
        <v>0</v>
      </c>
      <c r="BB73" s="348" t="n">
        <f aca="false">'Per item requirement'!BG73*'Global Stock listing'!$H$74</f>
        <v>0</v>
      </c>
      <c r="BC73" s="346" t="n">
        <f aca="false">'Per item requirement'!BH73*'Global Stock listing'!$G$12</f>
        <v>0</v>
      </c>
      <c r="BD73" s="346" t="n">
        <f aca="false">'Per item requirement'!BI73*'Global Stock listing'!$G$13</f>
        <v>0</v>
      </c>
      <c r="BE73" s="346" t="n">
        <f aca="false">'Per item requirement'!BJ73*'Global Stock listing'!$G$14</f>
        <v>0</v>
      </c>
      <c r="BF73" s="346" t="n">
        <f aca="false">'Per item requirement'!BK73*'Global Stock listing'!$G$15</f>
        <v>0</v>
      </c>
      <c r="BG73" s="346" t="n">
        <f aca="false">'Per item requirement'!BL73*'Global Stock listing'!$G$16</f>
        <v>0</v>
      </c>
      <c r="BH73" s="346" t="n">
        <f aca="false">'Per item requirement'!BM73*'Global Stock listing'!$G$17</f>
        <v>0</v>
      </c>
      <c r="BI73" s="346" t="n">
        <f aca="false">'Per item requirement'!BN73*'Global Stock listing'!$G$18</f>
        <v>0</v>
      </c>
      <c r="BJ73" s="346" t="n">
        <f aca="false">'Per item requirement'!BO73*'Global Stock listing'!$G$19</f>
        <v>0</v>
      </c>
      <c r="BK73" s="346" t="n">
        <f aca="false">'Per item requirement'!BP73*'Global Stock listing'!$G$20</f>
        <v>0</v>
      </c>
      <c r="BL73" s="346" t="n">
        <f aca="false">'Per item requirement'!BQ73*'Global Stock listing'!$G$21</f>
        <v>0</v>
      </c>
    </row>
    <row r="74" customFormat="false" ht="15" hidden="false" customHeight="false" outlineLevel="0" collapsed="false">
      <c r="A74" s="338"/>
      <c r="B74" s="345" t="s">
        <v>108</v>
      </c>
      <c r="C74" s="345"/>
      <c r="D74" s="345"/>
      <c r="E74" s="345"/>
      <c r="F74" s="345"/>
      <c r="G74" s="346" t="n">
        <f aca="false">SUM(H74:BL74)</f>
        <v>0</v>
      </c>
      <c r="H74" s="347" t="n">
        <f aca="false">'Per item requirement'!M74*'Global Stock listing'!$H$28</f>
        <v>0</v>
      </c>
      <c r="I74" s="348" t="n">
        <f aca="false">'Per item requirement'!N74*'Global Stock listing'!$H$29</f>
        <v>0</v>
      </c>
      <c r="J74" s="348" t="n">
        <f aca="false">'Per item requirement'!O74*'Global Stock listing'!$H$30</f>
        <v>0</v>
      </c>
      <c r="K74" s="348" t="n">
        <f aca="false">'Per item requirement'!P74*'Global Stock listing'!$H$31</f>
        <v>0</v>
      </c>
      <c r="L74" s="348" t="n">
        <f aca="false">'Per item requirement'!Q74*'Global Stock listing'!$H$32</f>
        <v>0</v>
      </c>
      <c r="M74" s="349" t="n">
        <f aca="false">'Per item requirement'!R74*'Global Stock listing'!$H$33</f>
        <v>0</v>
      </c>
      <c r="N74" s="347" t="n">
        <f aca="false">'Per item requirement'!S74*'Global Stock listing'!$H$34</f>
        <v>0</v>
      </c>
      <c r="O74" s="348" t="n">
        <f aca="false">'Per item requirement'!T74*'Global Stock listing'!$H$35</f>
        <v>0</v>
      </c>
      <c r="P74" s="348" t="n">
        <f aca="false">'Per item requirement'!U74*'Global Stock listing'!$H$36</f>
        <v>0</v>
      </c>
      <c r="Q74" s="349" t="n">
        <f aca="false">'Per item requirement'!V74*'Global Stock listing'!$H$37</f>
        <v>0</v>
      </c>
      <c r="R74" s="346" t="n">
        <f aca="false">'Per item requirement'!W74*'Global Stock listing'!$H$38</f>
        <v>0</v>
      </c>
      <c r="S74" s="350" t="n">
        <f aca="false">'Per item requirement'!X74*'Global Stock listing'!$H$39</f>
        <v>0</v>
      </c>
      <c r="T74" s="347" t="n">
        <f aca="false">'Per item requirement'!Y74*'Global Stock listing'!$H$40</f>
        <v>0</v>
      </c>
      <c r="U74" s="348" t="n">
        <f aca="false">'Per item requirement'!Z74*'Global Stock listing'!$H$41</f>
        <v>0</v>
      </c>
      <c r="V74" s="348" t="n">
        <f aca="false">'Per item requirement'!AA74*'Global Stock listing'!$H$43</f>
        <v>0</v>
      </c>
      <c r="W74" s="349" t="n">
        <f aca="false">'Per item requirement'!AB74*'Global Stock listing'!$H$42</f>
        <v>0</v>
      </c>
      <c r="X74" s="347" t="n">
        <f aca="false">'Per item requirement'!AC74*'Global Stock listing'!$H$54</f>
        <v>0</v>
      </c>
      <c r="Y74" s="348" t="n">
        <f aca="false">'Per item requirement'!AD74*'Global Stock listing'!$H$46</f>
        <v>0</v>
      </c>
      <c r="Z74" s="348" t="n">
        <f aca="false">'Per item requirement'!AE74*'Global Stock listing'!$H$52</f>
        <v>0</v>
      </c>
      <c r="AA74" s="348" t="n">
        <f aca="false">'Per item requirement'!AF74*'Global Stock listing'!$H$50</f>
        <v>0</v>
      </c>
      <c r="AB74" s="348" t="n">
        <f aca="false">'Per item requirement'!AG74*'Global Stock listing'!$H$51</f>
        <v>0</v>
      </c>
      <c r="AC74" s="348" t="n">
        <f aca="false">'Per item requirement'!AH74*'Global Stock listing'!$H$48</f>
        <v>0</v>
      </c>
      <c r="AD74" s="348" t="n">
        <f aca="false">'Per item requirement'!AI74*'Global Stock listing'!$H$47</f>
        <v>0</v>
      </c>
      <c r="AE74" s="348" t="n">
        <f aca="false">'Per item requirement'!AJ74*'Global Stock listing'!$H$45</f>
        <v>0</v>
      </c>
      <c r="AF74" s="348" t="n">
        <f aca="false">'Per item requirement'!AK74*'Global Stock listing'!$H$44</f>
        <v>0</v>
      </c>
      <c r="AG74" s="348" t="n">
        <f aca="false">'Per item requirement'!AL74*'Global Stock listing'!$H$49</f>
        <v>0</v>
      </c>
      <c r="AH74" s="348" t="n">
        <f aca="false">'Per item requirement'!AM74*'Global Stock listing'!$H$53</f>
        <v>0</v>
      </c>
      <c r="AI74" s="348" t="n">
        <f aca="false">'Per item requirement'!AN74*'Global Stock listing'!$H$55</f>
        <v>0</v>
      </c>
      <c r="AJ74" s="348" t="n">
        <f aca="false">'Per item requirement'!AO74*'Global Stock listing'!$H$56</f>
        <v>0</v>
      </c>
      <c r="AK74" s="348" t="n">
        <f aca="false">'Per item requirement'!AP74*'Global Stock listing'!$H$57</f>
        <v>0</v>
      </c>
      <c r="AL74" s="348" t="n">
        <f aca="false">'Per item requirement'!AQ74*'Global Stock listing'!$H$58</f>
        <v>0</v>
      </c>
      <c r="AM74" s="348" t="n">
        <f aca="false">'Per item requirement'!AR74*'Global Stock listing'!$H$59</f>
        <v>0</v>
      </c>
      <c r="AN74" s="348" t="n">
        <f aca="false">'Per item requirement'!AS74*'Global Stock listing'!$H$60</f>
        <v>0</v>
      </c>
      <c r="AO74" s="348" t="n">
        <f aca="false">'Per item requirement'!AT74*'Global Stock listing'!$H$61</f>
        <v>0</v>
      </c>
      <c r="AP74" s="348" t="n">
        <f aca="false">'Per item requirement'!AU74*'Global Stock listing'!$H$62</f>
        <v>0</v>
      </c>
      <c r="AQ74" s="348" t="n">
        <f aca="false">'Per item requirement'!AV74*'Global Stock listing'!$H$63</f>
        <v>0</v>
      </c>
      <c r="AR74" s="348" t="n">
        <f aca="false">'Per item requirement'!AW74*'Global Stock listing'!$H$64</f>
        <v>0</v>
      </c>
      <c r="AS74" s="348" t="n">
        <f aca="false">'Per item requirement'!AX74*'Global Stock listing'!$H$65</f>
        <v>0</v>
      </c>
      <c r="AT74" s="348" t="n">
        <f aca="false">'Per item requirement'!AY74*'Global Stock listing'!$H$66</f>
        <v>0</v>
      </c>
      <c r="AU74" s="348" t="n">
        <f aca="false">'Per item requirement'!AZ74*'Global Stock listing'!$H$67</f>
        <v>0</v>
      </c>
      <c r="AV74" s="348" t="n">
        <f aca="false">'Per item requirement'!BA74*'Global Stock listing'!$H$68</f>
        <v>0</v>
      </c>
      <c r="AW74" s="348" t="n">
        <f aca="false">'Per item requirement'!BB74*'Global Stock listing'!$H$69</f>
        <v>0</v>
      </c>
      <c r="AX74" s="348" t="n">
        <f aca="false">'Per item requirement'!BC74*'Global Stock listing'!$H$70</f>
        <v>0</v>
      </c>
      <c r="AY74" s="348" t="n">
        <f aca="false">'Per item requirement'!BD74*'Global Stock listing'!$H$71</f>
        <v>0</v>
      </c>
      <c r="AZ74" s="348" t="n">
        <f aca="false">'Per item requirement'!BE74*'Global Stock listing'!$H$72</f>
        <v>0</v>
      </c>
      <c r="BA74" s="348" t="n">
        <f aca="false">'Per item requirement'!BF74*'Global Stock listing'!$H$73</f>
        <v>0</v>
      </c>
      <c r="BB74" s="348" t="n">
        <f aca="false">'Per item requirement'!BG74*'Global Stock listing'!$H$74</f>
        <v>0</v>
      </c>
      <c r="BC74" s="346" t="n">
        <f aca="false">'Per item requirement'!BH74*'Global Stock listing'!$G$12</f>
        <v>0</v>
      </c>
      <c r="BD74" s="346" t="n">
        <f aca="false">'Per item requirement'!BI74*'Global Stock listing'!$G$13</f>
        <v>0</v>
      </c>
      <c r="BE74" s="346" t="n">
        <f aca="false">'Per item requirement'!BJ74*'Global Stock listing'!$G$14</f>
        <v>0</v>
      </c>
      <c r="BF74" s="346" t="n">
        <f aca="false">'Per item requirement'!BK74*'Global Stock listing'!$G$15</f>
        <v>0</v>
      </c>
      <c r="BG74" s="346" t="n">
        <f aca="false">'Per item requirement'!BL74*'Global Stock listing'!$G$16</f>
        <v>0</v>
      </c>
      <c r="BH74" s="346" t="n">
        <f aca="false">'Per item requirement'!BM74*'Global Stock listing'!$G$17</f>
        <v>0</v>
      </c>
      <c r="BI74" s="346" t="n">
        <f aca="false">'Per item requirement'!BN74*'Global Stock listing'!$G$18</f>
        <v>0</v>
      </c>
      <c r="BJ74" s="346" t="n">
        <f aca="false">'Per item requirement'!BO74*'Global Stock listing'!$G$19</f>
        <v>0</v>
      </c>
      <c r="BK74" s="346" t="n">
        <f aca="false">'Per item requirement'!BP74*'Global Stock listing'!$G$20</f>
        <v>0</v>
      </c>
      <c r="BL74" s="346" t="n">
        <f aca="false">'Per item requirement'!BQ74*'Global Stock listing'!$G$21</f>
        <v>0</v>
      </c>
    </row>
    <row r="75" customFormat="false" ht="15" hidden="false" customHeight="false" outlineLevel="0" collapsed="false">
      <c r="A75" s="338"/>
      <c r="B75" s="345" t="s">
        <v>109</v>
      </c>
      <c r="C75" s="345"/>
      <c r="D75" s="345"/>
      <c r="E75" s="345"/>
      <c r="F75" s="345"/>
      <c r="G75" s="346" t="n">
        <f aca="false">SUM(H75:BL75)</f>
        <v>0</v>
      </c>
      <c r="H75" s="347" t="n">
        <f aca="false">'Per item requirement'!M75*'Global Stock listing'!$H$28</f>
        <v>0</v>
      </c>
      <c r="I75" s="348" t="n">
        <f aca="false">'Per item requirement'!N75*'Global Stock listing'!$H$29</f>
        <v>0</v>
      </c>
      <c r="J75" s="348" t="n">
        <f aca="false">'Per item requirement'!O75*'Global Stock listing'!$H$30</f>
        <v>0</v>
      </c>
      <c r="K75" s="348" t="n">
        <f aca="false">'Per item requirement'!P75*'Global Stock listing'!$H$31</f>
        <v>0</v>
      </c>
      <c r="L75" s="348" t="n">
        <f aca="false">'Per item requirement'!Q75*'Global Stock listing'!$H$32</f>
        <v>0</v>
      </c>
      <c r="M75" s="349" t="n">
        <f aca="false">'Per item requirement'!R75*'Global Stock listing'!$H$33</f>
        <v>0</v>
      </c>
      <c r="N75" s="347" t="n">
        <f aca="false">'Per item requirement'!S75*'Global Stock listing'!$H$34</f>
        <v>0</v>
      </c>
      <c r="O75" s="348" t="n">
        <f aca="false">'Per item requirement'!T75*'Global Stock listing'!$H$35</f>
        <v>0</v>
      </c>
      <c r="P75" s="348" t="n">
        <f aca="false">'Per item requirement'!U75*'Global Stock listing'!$H$36</f>
        <v>0</v>
      </c>
      <c r="Q75" s="349" t="n">
        <f aca="false">'Per item requirement'!V75*'Global Stock listing'!$H$37</f>
        <v>0</v>
      </c>
      <c r="R75" s="346" t="n">
        <f aca="false">'Per item requirement'!W75*'Global Stock listing'!$H$38</f>
        <v>0</v>
      </c>
      <c r="S75" s="350" t="n">
        <f aca="false">'Per item requirement'!X75*'Global Stock listing'!$H$39</f>
        <v>0</v>
      </c>
      <c r="T75" s="347" t="n">
        <f aca="false">'Per item requirement'!Y75*'Global Stock listing'!$H$40</f>
        <v>0</v>
      </c>
      <c r="U75" s="348" t="n">
        <f aca="false">'Per item requirement'!Z75*'Global Stock listing'!$H$41</f>
        <v>0</v>
      </c>
      <c r="V75" s="348" t="n">
        <f aca="false">'Per item requirement'!AA75*'Global Stock listing'!$H$43</f>
        <v>0</v>
      </c>
      <c r="W75" s="349" t="n">
        <f aca="false">'Per item requirement'!AB75*'Global Stock listing'!$H$42</f>
        <v>0</v>
      </c>
      <c r="X75" s="347" t="n">
        <f aca="false">'Per item requirement'!AC75*'Global Stock listing'!$H$54</f>
        <v>0</v>
      </c>
      <c r="Y75" s="348" t="n">
        <f aca="false">'Per item requirement'!AD75*'Global Stock listing'!$H$46</f>
        <v>0</v>
      </c>
      <c r="Z75" s="348" t="n">
        <f aca="false">'Per item requirement'!AE75*'Global Stock listing'!$H$52</f>
        <v>0</v>
      </c>
      <c r="AA75" s="348" t="n">
        <f aca="false">'Per item requirement'!AF75*'Global Stock listing'!$H$50</f>
        <v>0</v>
      </c>
      <c r="AB75" s="348" t="n">
        <f aca="false">'Per item requirement'!AG75*'Global Stock listing'!$H$51</f>
        <v>0</v>
      </c>
      <c r="AC75" s="348" t="n">
        <f aca="false">'Per item requirement'!AH75*'Global Stock listing'!$H$48</f>
        <v>0</v>
      </c>
      <c r="AD75" s="348" t="n">
        <f aca="false">'Per item requirement'!AI75*'Global Stock listing'!$H$47</f>
        <v>0</v>
      </c>
      <c r="AE75" s="348" t="n">
        <f aca="false">'Per item requirement'!AJ75*'Global Stock listing'!$H$45</f>
        <v>0</v>
      </c>
      <c r="AF75" s="348" t="n">
        <f aca="false">'Per item requirement'!AK75*'Global Stock listing'!$H$44</f>
        <v>0</v>
      </c>
      <c r="AG75" s="348" t="n">
        <f aca="false">'Per item requirement'!AL75*'Global Stock listing'!$H$49</f>
        <v>0</v>
      </c>
      <c r="AH75" s="348" t="n">
        <f aca="false">'Per item requirement'!AM75*'Global Stock listing'!$H$53</f>
        <v>0</v>
      </c>
      <c r="AI75" s="348" t="n">
        <f aca="false">'Per item requirement'!AN75*'Global Stock listing'!$H$55</f>
        <v>0</v>
      </c>
      <c r="AJ75" s="348" t="n">
        <f aca="false">'Per item requirement'!AO75*'Global Stock listing'!$H$56</f>
        <v>0</v>
      </c>
      <c r="AK75" s="348" t="n">
        <f aca="false">'Per item requirement'!AP75*'Global Stock listing'!$H$57</f>
        <v>0</v>
      </c>
      <c r="AL75" s="348" t="n">
        <f aca="false">'Per item requirement'!AQ75*'Global Stock listing'!$H$58</f>
        <v>0</v>
      </c>
      <c r="AM75" s="348" t="n">
        <f aca="false">'Per item requirement'!AR75*'Global Stock listing'!$H$59</f>
        <v>0</v>
      </c>
      <c r="AN75" s="348" t="n">
        <f aca="false">'Per item requirement'!AS75*'Global Stock listing'!$H$60</f>
        <v>0</v>
      </c>
      <c r="AO75" s="348" t="n">
        <f aca="false">'Per item requirement'!AT75*'Global Stock listing'!$H$61</f>
        <v>0</v>
      </c>
      <c r="AP75" s="348" t="n">
        <f aca="false">'Per item requirement'!AU75*'Global Stock listing'!$H$62</f>
        <v>0</v>
      </c>
      <c r="AQ75" s="348" t="n">
        <f aca="false">'Per item requirement'!AV75*'Global Stock listing'!$H$63</f>
        <v>0</v>
      </c>
      <c r="AR75" s="348" t="n">
        <f aca="false">'Per item requirement'!AW75*'Global Stock listing'!$H$64</f>
        <v>0</v>
      </c>
      <c r="AS75" s="348" t="n">
        <f aca="false">'Per item requirement'!AX75*'Global Stock listing'!$H$65</f>
        <v>0</v>
      </c>
      <c r="AT75" s="348" t="n">
        <f aca="false">'Per item requirement'!AY75*'Global Stock listing'!$H$66</f>
        <v>0</v>
      </c>
      <c r="AU75" s="348" t="n">
        <f aca="false">'Per item requirement'!AZ75*'Global Stock listing'!$H$67</f>
        <v>0</v>
      </c>
      <c r="AV75" s="348" t="n">
        <f aca="false">'Per item requirement'!BA75*'Global Stock listing'!$H$68</f>
        <v>0</v>
      </c>
      <c r="AW75" s="348" t="n">
        <f aca="false">'Per item requirement'!BB75*'Global Stock listing'!$H$69</f>
        <v>0</v>
      </c>
      <c r="AX75" s="348" t="n">
        <f aca="false">'Per item requirement'!BC75*'Global Stock listing'!$H$70</f>
        <v>0</v>
      </c>
      <c r="AY75" s="348" t="n">
        <f aca="false">'Per item requirement'!BD75*'Global Stock listing'!$H$71</f>
        <v>0</v>
      </c>
      <c r="AZ75" s="348" t="n">
        <f aca="false">'Per item requirement'!BE75*'Global Stock listing'!$H$72</f>
        <v>0</v>
      </c>
      <c r="BA75" s="348" t="n">
        <f aca="false">'Per item requirement'!BF75*'Global Stock listing'!$H$73</f>
        <v>0</v>
      </c>
      <c r="BB75" s="348" t="n">
        <f aca="false">'Per item requirement'!BG75*'Global Stock listing'!$H$74</f>
        <v>0</v>
      </c>
      <c r="BC75" s="346" t="n">
        <f aca="false">'Per item requirement'!BH75*'Global Stock listing'!$G$12</f>
        <v>0</v>
      </c>
      <c r="BD75" s="346" t="n">
        <f aca="false">'Per item requirement'!BI75*'Global Stock listing'!$G$13</f>
        <v>0</v>
      </c>
      <c r="BE75" s="346" t="n">
        <f aca="false">'Per item requirement'!BJ75*'Global Stock listing'!$G$14</f>
        <v>0</v>
      </c>
      <c r="BF75" s="346" t="n">
        <f aca="false">'Per item requirement'!BK75*'Global Stock listing'!$G$15</f>
        <v>0</v>
      </c>
      <c r="BG75" s="346" t="n">
        <f aca="false">'Per item requirement'!BL75*'Global Stock listing'!$G$16</f>
        <v>0</v>
      </c>
      <c r="BH75" s="346" t="n">
        <f aca="false">'Per item requirement'!BM75*'Global Stock listing'!$G$17</f>
        <v>0</v>
      </c>
      <c r="BI75" s="346" t="n">
        <f aca="false">'Per item requirement'!BN75*'Global Stock listing'!$G$18</f>
        <v>0</v>
      </c>
      <c r="BJ75" s="346" t="n">
        <f aca="false">'Per item requirement'!BO75*'Global Stock listing'!$G$19</f>
        <v>0</v>
      </c>
      <c r="BK75" s="346" t="n">
        <f aca="false">'Per item requirement'!BP75*'Global Stock listing'!$G$20</f>
        <v>0</v>
      </c>
      <c r="BL75" s="346" t="n">
        <f aca="false">'Per item requirement'!BQ75*'Global Stock listing'!$G$21</f>
        <v>0</v>
      </c>
    </row>
    <row r="76" customFormat="false" ht="15" hidden="false" customHeight="false" outlineLevel="0" collapsed="false">
      <c r="A76" s="338"/>
      <c r="B76" s="345" t="s">
        <v>110</v>
      </c>
      <c r="C76" s="345"/>
      <c r="D76" s="345"/>
      <c r="E76" s="345"/>
      <c r="F76" s="345"/>
      <c r="G76" s="346" t="n">
        <f aca="false">SUM(H76:BL76)</f>
        <v>0</v>
      </c>
      <c r="H76" s="347" t="n">
        <f aca="false">'Per item requirement'!M76*'Global Stock listing'!$H$28</f>
        <v>0</v>
      </c>
      <c r="I76" s="348" t="n">
        <f aca="false">'Per item requirement'!N76*'Global Stock listing'!$H$29</f>
        <v>0</v>
      </c>
      <c r="J76" s="348" t="n">
        <f aca="false">'Per item requirement'!O76*'Global Stock listing'!$H$30</f>
        <v>0</v>
      </c>
      <c r="K76" s="348" t="n">
        <f aca="false">'Per item requirement'!P76*'Global Stock listing'!$H$31</f>
        <v>0</v>
      </c>
      <c r="L76" s="348" t="n">
        <f aca="false">'Per item requirement'!Q76*'Global Stock listing'!$H$32</f>
        <v>0</v>
      </c>
      <c r="M76" s="349" t="n">
        <f aca="false">'Per item requirement'!R76*'Global Stock listing'!$H$33</f>
        <v>0</v>
      </c>
      <c r="N76" s="347" t="n">
        <f aca="false">'Per item requirement'!S76*'Global Stock listing'!$H$34</f>
        <v>0</v>
      </c>
      <c r="O76" s="348" t="n">
        <f aca="false">'Per item requirement'!T76*'Global Stock listing'!$H$35</f>
        <v>0</v>
      </c>
      <c r="P76" s="348" t="n">
        <f aca="false">'Per item requirement'!U76*'Global Stock listing'!$H$36</f>
        <v>0</v>
      </c>
      <c r="Q76" s="349" t="n">
        <f aca="false">'Per item requirement'!V76*'Global Stock listing'!$H$37</f>
        <v>0</v>
      </c>
      <c r="R76" s="346" t="n">
        <f aca="false">'Per item requirement'!W76*'Global Stock listing'!$H$38</f>
        <v>0</v>
      </c>
      <c r="S76" s="350" t="n">
        <f aca="false">'Per item requirement'!X76*'Global Stock listing'!$H$39</f>
        <v>0</v>
      </c>
      <c r="T76" s="347" t="n">
        <f aca="false">'Per item requirement'!Y76*'Global Stock listing'!$H$40</f>
        <v>0</v>
      </c>
      <c r="U76" s="348" t="n">
        <f aca="false">'Per item requirement'!Z76*'Global Stock listing'!$H$41</f>
        <v>0</v>
      </c>
      <c r="V76" s="348" t="n">
        <f aca="false">'Per item requirement'!AA76*'Global Stock listing'!$H$43</f>
        <v>0</v>
      </c>
      <c r="W76" s="349" t="n">
        <f aca="false">'Per item requirement'!AB76*'Global Stock listing'!$H$42</f>
        <v>0</v>
      </c>
      <c r="X76" s="347" t="n">
        <f aca="false">'Per item requirement'!AC76*'Global Stock listing'!$H$54</f>
        <v>0</v>
      </c>
      <c r="Y76" s="348" t="n">
        <f aca="false">'Per item requirement'!AD76*'Global Stock listing'!$H$46</f>
        <v>0</v>
      </c>
      <c r="Z76" s="348" t="n">
        <f aca="false">'Per item requirement'!AE76*'Global Stock listing'!$H$52</f>
        <v>0</v>
      </c>
      <c r="AA76" s="348" t="n">
        <f aca="false">'Per item requirement'!AF76*'Global Stock listing'!$H$50</f>
        <v>0</v>
      </c>
      <c r="AB76" s="348" t="n">
        <f aca="false">'Per item requirement'!AG76*'Global Stock listing'!$H$51</f>
        <v>0</v>
      </c>
      <c r="AC76" s="348" t="n">
        <f aca="false">'Per item requirement'!AH76*'Global Stock listing'!$H$48</f>
        <v>0</v>
      </c>
      <c r="AD76" s="348" t="n">
        <f aca="false">'Per item requirement'!AI76*'Global Stock listing'!$H$47</f>
        <v>0</v>
      </c>
      <c r="AE76" s="348" t="n">
        <f aca="false">'Per item requirement'!AJ76*'Global Stock listing'!$H$45</f>
        <v>0</v>
      </c>
      <c r="AF76" s="348" t="n">
        <f aca="false">'Per item requirement'!AK76*'Global Stock listing'!$H$44</f>
        <v>0</v>
      </c>
      <c r="AG76" s="348" t="n">
        <f aca="false">'Per item requirement'!AL76*'Global Stock listing'!$H$49</f>
        <v>0</v>
      </c>
      <c r="AH76" s="348" t="n">
        <f aca="false">'Per item requirement'!AM76*'Global Stock listing'!$H$53</f>
        <v>0</v>
      </c>
      <c r="AI76" s="348" t="n">
        <f aca="false">'Per item requirement'!AN76*'Global Stock listing'!$H$55</f>
        <v>0</v>
      </c>
      <c r="AJ76" s="348" t="n">
        <f aca="false">'Per item requirement'!AO76*'Global Stock listing'!$H$56</f>
        <v>0</v>
      </c>
      <c r="AK76" s="348" t="n">
        <f aca="false">'Per item requirement'!AP76*'Global Stock listing'!$H$57</f>
        <v>0</v>
      </c>
      <c r="AL76" s="348" t="n">
        <f aca="false">'Per item requirement'!AQ76*'Global Stock listing'!$H$58</f>
        <v>0</v>
      </c>
      <c r="AM76" s="348" t="n">
        <f aca="false">'Per item requirement'!AR76*'Global Stock listing'!$H$59</f>
        <v>0</v>
      </c>
      <c r="AN76" s="348" t="n">
        <f aca="false">'Per item requirement'!AS76*'Global Stock listing'!$H$60</f>
        <v>0</v>
      </c>
      <c r="AO76" s="348" t="n">
        <f aca="false">'Per item requirement'!AT76*'Global Stock listing'!$H$61</f>
        <v>0</v>
      </c>
      <c r="AP76" s="348" t="n">
        <f aca="false">'Per item requirement'!AU76*'Global Stock listing'!$H$62</f>
        <v>0</v>
      </c>
      <c r="AQ76" s="348" t="n">
        <f aca="false">'Per item requirement'!AV76*'Global Stock listing'!$H$63</f>
        <v>0</v>
      </c>
      <c r="AR76" s="348" t="n">
        <f aca="false">'Per item requirement'!AW76*'Global Stock listing'!$H$64</f>
        <v>0</v>
      </c>
      <c r="AS76" s="348" t="n">
        <f aca="false">'Per item requirement'!AX76*'Global Stock listing'!$H$65</f>
        <v>0</v>
      </c>
      <c r="AT76" s="348" t="n">
        <f aca="false">'Per item requirement'!AY76*'Global Stock listing'!$H$66</f>
        <v>0</v>
      </c>
      <c r="AU76" s="348" t="n">
        <f aca="false">'Per item requirement'!AZ76*'Global Stock listing'!$H$67</f>
        <v>0</v>
      </c>
      <c r="AV76" s="348" t="n">
        <f aca="false">'Per item requirement'!BA76*'Global Stock listing'!$H$68</f>
        <v>0</v>
      </c>
      <c r="AW76" s="348" t="n">
        <f aca="false">'Per item requirement'!BB76*'Global Stock listing'!$H$69</f>
        <v>0</v>
      </c>
      <c r="AX76" s="348" t="n">
        <f aca="false">'Per item requirement'!BC76*'Global Stock listing'!$H$70</f>
        <v>0</v>
      </c>
      <c r="AY76" s="348" t="n">
        <f aca="false">'Per item requirement'!BD76*'Global Stock listing'!$H$71</f>
        <v>0</v>
      </c>
      <c r="AZ76" s="348" t="n">
        <f aca="false">'Per item requirement'!BE76*'Global Stock listing'!$H$72</f>
        <v>0</v>
      </c>
      <c r="BA76" s="348" t="n">
        <f aca="false">'Per item requirement'!BF76*'Global Stock listing'!$H$73</f>
        <v>0</v>
      </c>
      <c r="BB76" s="348" t="n">
        <f aca="false">'Per item requirement'!BG76*'Global Stock listing'!$H$74</f>
        <v>0</v>
      </c>
      <c r="BC76" s="346" t="n">
        <f aca="false">'Per item requirement'!BH76*'Global Stock listing'!$G$12</f>
        <v>0</v>
      </c>
      <c r="BD76" s="346" t="n">
        <f aca="false">'Per item requirement'!BI76*'Global Stock listing'!$G$13</f>
        <v>0</v>
      </c>
      <c r="BE76" s="346" t="n">
        <f aca="false">'Per item requirement'!BJ76*'Global Stock listing'!$G$14</f>
        <v>0</v>
      </c>
      <c r="BF76" s="346" t="n">
        <f aca="false">'Per item requirement'!BK76*'Global Stock listing'!$G$15</f>
        <v>0</v>
      </c>
      <c r="BG76" s="346" t="n">
        <f aca="false">'Per item requirement'!BL76*'Global Stock listing'!$G$16</f>
        <v>0</v>
      </c>
      <c r="BH76" s="346" t="n">
        <f aca="false">'Per item requirement'!BM76*'Global Stock listing'!$G$17</f>
        <v>0</v>
      </c>
      <c r="BI76" s="346" t="n">
        <f aca="false">'Per item requirement'!BN76*'Global Stock listing'!$G$18</f>
        <v>0</v>
      </c>
      <c r="BJ76" s="346" t="n">
        <f aca="false">'Per item requirement'!BO76*'Global Stock listing'!$G$19</f>
        <v>0</v>
      </c>
      <c r="BK76" s="346" t="n">
        <f aca="false">'Per item requirement'!BP76*'Global Stock listing'!$G$20</f>
        <v>0</v>
      </c>
      <c r="BL76" s="346" t="n">
        <f aca="false">'Per item requirement'!BQ76*'Global Stock listing'!$G$21</f>
        <v>0</v>
      </c>
    </row>
    <row r="77" customFormat="false" ht="15" hidden="false" customHeight="false" outlineLevel="0" collapsed="false">
      <c r="A77" s="338"/>
      <c r="B77" s="345" t="s">
        <v>111</v>
      </c>
      <c r="C77" s="345"/>
      <c r="D77" s="345"/>
      <c r="E77" s="345"/>
      <c r="F77" s="345"/>
      <c r="G77" s="346" t="n">
        <f aca="false">SUM(H77:BL77)</f>
        <v>0</v>
      </c>
      <c r="H77" s="347" t="n">
        <f aca="false">'Per item requirement'!M77*'Global Stock listing'!$H$28</f>
        <v>0</v>
      </c>
      <c r="I77" s="348" t="n">
        <f aca="false">'Per item requirement'!N77*'Global Stock listing'!$H$29</f>
        <v>0</v>
      </c>
      <c r="J77" s="348" t="n">
        <f aca="false">'Per item requirement'!O77*'Global Stock listing'!$H$30</f>
        <v>0</v>
      </c>
      <c r="K77" s="348" t="n">
        <f aca="false">'Per item requirement'!P77*'Global Stock listing'!$H$31</f>
        <v>0</v>
      </c>
      <c r="L77" s="348" t="n">
        <f aca="false">'Per item requirement'!Q77*'Global Stock listing'!$H$32</f>
        <v>0</v>
      </c>
      <c r="M77" s="349" t="n">
        <f aca="false">'Per item requirement'!R77*'Global Stock listing'!$H$33</f>
        <v>0</v>
      </c>
      <c r="N77" s="347" t="n">
        <f aca="false">'Per item requirement'!S77*'Global Stock listing'!$H$34</f>
        <v>0</v>
      </c>
      <c r="O77" s="348" t="n">
        <f aca="false">'Per item requirement'!T77*'Global Stock listing'!$H$35</f>
        <v>0</v>
      </c>
      <c r="P77" s="348" t="n">
        <f aca="false">'Per item requirement'!U77*'Global Stock listing'!$H$36</f>
        <v>0</v>
      </c>
      <c r="Q77" s="349" t="n">
        <f aca="false">'Per item requirement'!V77*'Global Stock listing'!$H$37</f>
        <v>0</v>
      </c>
      <c r="R77" s="351" t="n">
        <f aca="false">'Per item requirement'!W77*'Global Stock listing'!$H$38</f>
        <v>0</v>
      </c>
      <c r="S77" s="346" t="n">
        <f aca="false">'Per item requirement'!X77*'Global Stock listing'!$H$39</f>
        <v>0</v>
      </c>
      <c r="T77" s="347" t="n">
        <f aca="false">'Per item requirement'!Y77*'Global Stock listing'!$H$40</f>
        <v>0</v>
      </c>
      <c r="U77" s="348" t="n">
        <f aca="false">'Per item requirement'!Z77*'Global Stock listing'!$H$41</f>
        <v>0</v>
      </c>
      <c r="V77" s="348" t="n">
        <f aca="false">'Per item requirement'!AA77*'Global Stock listing'!$H$43</f>
        <v>0</v>
      </c>
      <c r="W77" s="349" t="n">
        <f aca="false">'Per item requirement'!AB77*'Global Stock listing'!$H$42</f>
        <v>0</v>
      </c>
      <c r="X77" s="347" t="n">
        <f aca="false">'Per item requirement'!AC77*'Global Stock listing'!$H$54</f>
        <v>0</v>
      </c>
      <c r="Y77" s="348" t="n">
        <f aca="false">'Per item requirement'!AD77*'Global Stock listing'!$H$46</f>
        <v>0</v>
      </c>
      <c r="Z77" s="348" t="n">
        <f aca="false">'Per item requirement'!AE77*'Global Stock listing'!$H$52</f>
        <v>0</v>
      </c>
      <c r="AA77" s="348" t="n">
        <f aca="false">'Per item requirement'!AF77*'Global Stock listing'!$H$50</f>
        <v>0</v>
      </c>
      <c r="AB77" s="348" t="n">
        <f aca="false">'Per item requirement'!AG77*'Global Stock listing'!$H$51</f>
        <v>0</v>
      </c>
      <c r="AC77" s="348" t="n">
        <f aca="false">'Per item requirement'!AH77*'Global Stock listing'!$H$48</f>
        <v>0</v>
      </c>
      <c r="AD77" s="348" t="n">
        <f aca="false">'Per item requirement'!AI77*'Global Stock listing'!$H$47</f>
        <v>0</v>
      </c>
      <c r="AE77" s="348" t="n">
        <f aca="false">'Per item requirement'!AJ77*'Global Stock listing'!$H$45</f>
        <v>0</v>
      </c>
      <c r="AF77" s="348" t="n">
        <f aca="false">'Per item requirement'!AK77*'Global Stock listing'!$H$44</f>
        <v>0</v>
      </c>
      <c r="AG77" s="348" t="n">
        <f aca="false">'Per item requirement'!AL77*'Global Stock listing'!$H$49</f>
        <v>0</v>
      </c>
      <c r="AH77" s="348" t="n">
        <f aca="false">'Per item requirement'!AM77*'Global Stock listing'!$H$53</f>
        <v>0</v>
      </c>
      <c r="AI77" s="348" t="n">
        <f aca="false">'Per item requirement'!AN77*'Global Stock listing'!$H$55</f>
        <v>0</v>
      </c>
      <c r="AJ77" s="348" t="n">
        <f aca="false">'Per item requirement'!AO77*'Global Stock listing'!$H$56</f>
        <v>0</v>
      </c>
      <c r="AK77" s="348" t="n">
        <f aca="false">'Per item requirement'!AP77*'Global Stock listing'!$H$57</f>
        <v>0</v>
      </c>
      <c r="AL77" s="348" t="n">
        <f aca="false">'Per item requirement'!AQ77*'Global Stock listing'!$H$58</f>
        <v>0</v>
      </c>
      <c r="AM77" s="348" t="n">
        <f aca="false">'Per item requirement'!AR77*'Global Stock listing'!$H$59</f>
        <v>0</v>
      </c>
      <c r="AN77" s="348" t="n">
        <f aca="false">'Per item requirement'!AS77*'Global Stock listing'!$H$60</f>
        <v>0</v>
      </c>
      <c r="AO77" s="348" t="n">
        <f aca="false">'Per item requirement'!AT77*'Global Stock listing'!$H$61</f>
        <v>0</v>
      </c>
      <c r="AP77" s="348" t="n">
        <f aca="false">'Per item requirement'!AU77*'Global Stock listing'!$H$62</f>
        <v>0</v>
      </c>
      <c r="AQ77" s="348" t="n">
        <f aca="false">'Per item requirement'!AV77*'Global Stock listing'!$H$63</f>
        <v>0</v>
      </c>
      <c r="AR77" s="348" t="n">
        <f aca="false">'Per item requirement'!AW77*'Global Stock listing'!$H$64</f>
        <v>0</v>
      </c>
      <c r="AS77" s="348" t="n">
        <f aca="false">'Per item requirement'!AX77*'Global Stock listing'!$H$65</f>
        <v>0</v>
      </c>
      <c r="AT77" s="348" t="n">
        <f aca="false">'Per item requirement'!AY77*'Global Stock listing'!$H$66</f>
        <v>0</v>
      </c>
      <c r="AU77" s="348" t="n">
        <f aca="false">'Per item requirement'!AZ77*'Global Stock listing'!$H$67</f>
        <v>0</v>
      </c>
      <c r="AV77" s="348" t="n">
        <f aca="false">'Per item requirement'!BA77*'Global Stock listing'!$H$68</f>
        <v>0</v>
      </c>
      <c r="AW77" s="348" t="n">
        <f aca="false">'Per item requirement'!BB77*'Global Stock listing'!$H$69</f>
        <v>0</v>
      </c>
      <c r="AX77" s="348" t="n">
        <f aca="false">'Per item requirement'!BC77*'Global Stock listing'!$H$70</f>
        <v>0</v>
      </c>
      <c r="AY77" s="348" t="n">
        <f aca="false">'Per item requirement'!BD77*'Global Stock listing'!$H$71</f>
        <v>0</v>
      </c>
      <c r="AZ77" s="348" t="n">
        <f aca="false">'Per item requirement'!BE77*'Global Stock listing'!$H$72</f>
        <v>0</v>
      </c>
      <c r="BA77" s="348" t="n">
        <f aca="false">'Per item requirement'!BF77*'Global Stock listing'!$H$73</f>
        <v>0</v>
      </c>
      <c r="BB77" s="348" t="n">
        <f aca="false">'Per item requirement'!BG77*'Global Stock listing'!$H$74</f>
        <v>0</v>
      </c>
      <c r="BC77" s="346" t="n">
        <f aca="false">'Per item requirement'!BH77*'Global Stock listing'!$G$12</f>
        <v>0</v>
      </c>
      <c r="BD77" s="346" t="n">
        <f aca="false">'Per item requirement'!BI77*'Global Stock listing'!$G$13</f>
        <v>0</v>
      </c>
      <c r="BE77" s="346" t="n">
        <f aca="false">'Per item requirement'!BJ77*'Global Stock listing'!$G$14</f>
        <v>0</v>
      </c>
      <c r="BF77" s="346" t="n">
        <f aca="false">'Per item requirement'!BK77*'Global Stock listing'!$G$15</f>
        <v>0</v>
      </c>
      <c r="BG77" s="346" t="n">
        <f aca="false">'Per item requirement'!BL77*'Global Stock listing'!$G$16</f>
        <v>0</v>
      </c>
      <c r="BH77" s="346" t="n">
        <f aca="false">'Per item requirement'!BM77*'Global Stock listing'!$G$17</f>
        <v>0</v>
      </c>
      <c r="BI77" s="346" t="n">
        <f aca="false">'Per item requirement'!BN77*'Global Stock listing'!$G$18</f>
        <v>0</v>
      </c>
      <c r="BJ77" s="346" t="n">
        <f aca="false">'Per item requirement'!BO77*'Global Stock listing'!$G$19</f>
        <v>0</v>
      </c>
      <c r="BK77" s="346" t="n">
        <f aca="false">'Per item requirement'!BP77*'Global Stock listing'!$G$20</f>
        <v>0</v>
      </c>
      <c r="BL77" s="346" t="n">
        <f aca="false">'Per item requirement'!BQ77*'Global Stock listing'!$G$21</f>
        <v>0</v>
      </c>
    </row>
    <row r="78" customFormat="false" ht="15" hidden="false" customHeight="false" outlineLevel="0" collapsed="false">
      <c r="A78" s="338"/>
      <c r="B78" s="345" t="s">
        <v>112</v>
      </c>
      <c r="C78" s="345"/>
      <c r="D78" s="345"/>
      <c r="E78" s="345"/>
      <c r="F78" s="345"/>
      <c r="G78" s="346" t="n">
        <f aca="false">SUM(H78:BL78)</f>
        <v>0</v>
      </c>
      <c r="H78" s="347" t="n">
        <f aca="false">'Per item requirement'!M78*'Global Stock listing'!$H$28</f>
        <v>0</v>
      </c>
      <c r="I78" s="348" t="n">
        <f aca="false">'Per item requirement'!N78*'Global Stock listing'!$H$29</f>
        <v>0</v>
      </c>
      <c r="J78" s="348" t="n">
        <f aca="false">'Per item requirement'!O78*'Global Stock listing'!$H$30</f>
        <v>0</v>
      </c>
      <c r="K78" s="348" t="n">
        <f aca="false">'Per item requirement'!P78*'Global Stock listing'!$H$31</f>
        <v>0</v>
      </c>
      <c r="L78" s="348" t="n">
        <f aca="false">'Per item requirement'!Q78*'Global Stock listing'!$H$32</f>
        <v>0</v>
      </c>
      <c r="M78" s="349" t="n">
        <f aca="false">'Per item requirement'!R78*'Global Stock listing'!$H$33</f>
        <v>0</v>
      </c>
      <c r="N78" s="347" t="n">
        <f aca="false">'Per item requirement'!S78*'Global Stock listing'!$H$34</f>
        <v>0</v>
      </c>
      <c r="O78" s="348" t="n">
        <f aca="false">'Per item requirement'!T78*'Global Stock listing'!$H$35</f>
        <v>0</v>
      </c>
      <c r="P78" s="348" t="n">
        <f aca="false">'Per item requirement'!U78*'Global Stock listing'!$H$36</f>
        <v>0</v>
      </c>
      <c r="Q78" s="349" t="n">
        <f aca="false">'Per item requirement'!V78*'Global Stock listing'!$H$37</f>
        <v>0</v>
      </c>
      <c r="R78" s="351" t="n">
        <f aca="false">'Per item requirement'!W78*'Global Stock listing'!$H$38</f>
        <v>0</v>
      </c>
      <c r="S78" s="346" t="n">
        <f aca="false">'Per item requirement'!X78*'Global Stock listing'!$H$39</f>
        <v>0</v>
      </c>
      <c r="T78" s="347" t="n">
        <f aca="false">'Per item requirement'!Y78*'Global Stock listing'!$H$40</f>
        <v>0</v>
      </c>
      <c r="U78" s="348" t="n">
        <f aca="false">'Per item requirement'!Z78*'Global Stock listing'!$H$41</f>
        <v>0</v>
      </c>
      <c r="V78" s="348" t="n">
        <f aca="false">'Per item requirement'!AA78*'Global Stock listing'!$H$43</f>
        <v>0</v>
      </c>
      <c r="W78" s="349" t="n">
        <f aca="false">'Per item requirement'!AB78*'Global Stock listing'!$H$42</f>
        <v>0</v>
      </c>
      <c r="X78" s="347" t="n">
        <f aca="false">'Per item requirement'!AC78*'Global Stock listing'!$H$54</f>
        <v>0</v>
      </c>
      <c r="Y78" s="348" t="n">
        <f aca="false">'Per item requirement'!AD78*'Global Stock listing'!$H$46</f>
        <v>0</v>
      </c>
      <c r="Z78" s="348" t="n">
        <f aca="false">'Per item requirement'!AE78*'Global Stock listing'!$H$52</f>
        <v>0</v>
      </c>
      <c r="AA78" s="348" t="n">
        <f aca="false">'Per item requirement'!AF78*'Global Stock listing'!$H$50</f>
        <v>0</v>
      </c>
      <c r="AB78" s="348" t="n">
        <f aca="false">'Per item requirement'!AG78*'Global Stock listing'!$H$51</f>
        <v>0</v>
      </c>
      <c r="AC78" s="348" t="n">
        <f aca="false">'Per item requirement'!AH78*'Global Stock listing'!$H$48</f>
        <v>0</v>
      </c>
      <c r="AD78" s="348" t="n">
        <f aca="false">'Per item requirement'!AI78*'Global Stock listing'!$H$47</f>
        <v>0</v>
      </c>
      <c r="AE78" s="348" t="n">
        <f aca="false">'Per item requirement'!AJ78*'Global Stock listing'!$H$45</f>
        <v>0</v>
      </c>
      <c r="AF78" s="348" t="n">
        <f aca="false">'Per item requirement'!AK78*'Global Stock listing'!$H$44</f>
        <v>0</v>
      </c>
      <c r="AG78" s="348" t="n">
        <f aca="false">'Per item requirement'!AL78*'Global Stock listing'!$H$49</f>
        <v>0</v>
      </c>
      <c r="AH78" s="348" t="n">
        <f aca="false">'Per item requirement'!AM78*'Global Stock listing'!$H$53</f>
        <v>0</v>
      </c>
      <c r="AI78" s="348" t="n">
        <f aca="false">'Per item requirement'!AN78*'Global Stock listing'!$H$55</f>
        <v>0</v>
      </c>
      <c r="AJ78" s="348" t="n">
        <f aca="false">'Per item requirement'!AO78*'Global Stock listing'!$H$56</f>
        <v>0</v>
      </c>
      <c r="AK78" s="348" t="n">
        <f aca="false">'Per item requirement'!AP78*'Global Stock listing'!$H$57</f>
        <v>0</v>
      </c>
      <c r="AL78" s="348" t="n">
        <f aca="false">'Per item requirement'!AQ78*'Global Stock listing'!$H$58</f>
        <v>0</v>
      </c>
      <c r="AM78" s="348" t="n">
        <f aca="false">'Per item requirement'!AR78*'Global Stock listing'!$H$59</f>
        <v>0</v>
      </c>
      <c r="AN78" s="348" t="n">
        <f aca="false">'Per item requirement'!AS78*'Global Stock listing'!$H$60</f>
        <v>0</v>
      </c>
      <c r="AO78" s="348" t="n">
        <f aca="false">'Per item requirement'!AT78*'Global Stock listing'!$H$61</f>
        <v>0</v>
      </c>
      <c r="AP78" s="348" t="n">
        <f aca="false">'Per item requirement'!AU78*'Global Stock listing'!$H$62</f>
        <v>0</v>
      </c>
      <c r="AQ78" s="348" t="n">
        <f aca="false">'Per item requirement'!AV78*'Global Stock listing'!$H$63</f>
        <v>0</v>
      </c>
      <c r="AR78" s="348" t="n">
        <f aca="false">'Per item requirement'!AW78*'Global Stock listing'!$H$64</f>
        <v>0</v>
      </c>
      <c r="AS78" s="348" t="n">
        <f aca="false">'Per item requirement'!AX78*'Global Stock listing'!$H$65</f>
        <v>0</v>
      </c>
      <c r="AT78" s="348" t="n">
        <f aca="false">'Per item requirement'!AY78*'Global Stock listing'!$H$66</f>
        <v>0</v>
      </c>
      <c r="AU78" s="348" t="n">
        <f aca="false">'Per item requirement'!AZ78*'Global Stock listing'!$H$67</f>
        <v>0</v>
      </c>
      <c r="AV78" s="348" t="n">
        <f aca="false">'Per item requirement'!BA78*'Global Stock listing'!$H$68</f>
        <v>0</v>
      </c>
      <c r="AW78" s="348" t="n">
        <f aca="false">'Per item requirement'!BB78*'Global Stock listing'!$H$69</f>
        <v>0</v>
      </c>
      <c r="AX78" s="348" t="n">
        <f aca="false">'Per item requirement'!BC78*'Global Stock listing'!$H$70</f>
        <v>0</v>
      </c>
      <c r="AY78" s="348" t="n">
        <f aca="false">'Per item requirement'!BD78*'Global Stock listing'!$H$71</f>
        <v>0</v>
      </c>
      <c r="AZ78" s="348" t="n">
        <f aca="false">'Per item requirement'!BE78*'Global Stock listing'!$H$72</f>
        <v>0</v>
      </c>
      <c r="BA78" s="348" t="n">
        <f aca="false">'Per item requirement'!BF78*'Global Stock listing'!$H$73</f>
        <v>0</v>
      </c>
      <c r="BB78" s="348" t="n">
        <f aca="false">'Per item requirement'!BG78*'Global Stock listing'!$H$74</f>
        <v>0</v>
      </c>
      <c r="BC78" s="346" t="n">
        <f aca="false">'Per item requirement'!BH78*'Global Stock listing'!$G$12</f>
        <v>0</v>
      </c>
      <c r="BD78" s="346" t="n">
        <f aca="false">'Per item requirement'!BI78*'Global Stock listing'!$G$13</f>
        <v>0</v>
      </c>
      <c r="BE78" s="346" t="n">
        <f aca="false">'Per item requirement'!BJ78*'Global Stock listing'!$G$14</f>
        <v>0</v>
      </c>
      <c r="BF78" s="346" t="n">
        <f aca="false">'Per item requirement'!BK78*'Global Stock listing'!$G$15</f>
        <v>0</v>
      </c>
      <c r="BG78" s="346" t="n">
        <f aca="false">'Per item requirement'!BL78*'Global Stock listing'!$G$16</f>
        <v>0</v>
      </c>
      <c r="BH78" s="346" t="n">
        <f aca="false">'Per item requirement'!BM78*'Global Stock listing'!$G$17</f>
        <v>0</v>
      </c>
      <c r="BI78" s="346" t="n">
        <f aca="false">'Per item requirement'!BN78*'Global Stock listing'!$G$18</f>
        <v>0</v>
      </c>
      <c r="BJ78" s="346" t="n">
        <f aca="false">'Per item requirement'!BO78*'Global Stock listing'!$G$19</f>
        <v>0</v>
      </c>
      <c r="BK78" s="346" t="n">
        <f aca="false">'Per item requirement'!BP78*'Global Stock listing'!$G$20</f>
        <v>0</v>
      </c>
      <c r="BL78" s="346" t="n">
        <f aca="false">'Per item requirement'!BQ78*'Global Stock listing'!$G$21</f>
        <v>0</v>
      </c>
    </row>
    <row r="79" customFormat="false" ht="15" hidden="false" customHeight="false" outlineLevel="0" collapsed="false">
      <c r="A79" s="338"/>
      <c r="B79" s="345" t="s">
        <v>113</v>
      </c>
      <c r="C79" s="345"/>
      <c r="D79" s="345"/>
      <c r="E79" s="345"/>
      <c r="F79" s="345"/>
      <c r="G79" s="346" t="n">
        <f aca="false">SUM(H79:BL79)</f>
        <v>0</v>
      </c>
      <c r="H79" s="347" t="n">
        <f aca="false">'Per item requirement'!M79*'Global Stock listing'!$H$28</f>
        <v>0</v>
      </c>
      <c r="I79" s="348" t="n">
        <f aca="false">'Per item requirement'!N79*'Global Stock listing'!$H$29</f>
        <v>0</v>
      </c>
      <c r="J79" s="348" t="n">
        <f aca="false">'Per item requirement'!O79*'Global Stock listing'!$H$30</f>
        <v>0</v>
      </c>
      <c r="K79" s="348" t="n">
        <f aca="false">'Per item requirement'!P79*'Global Stock listing'!$H$31</f>
        <v>0</v>
      </c>
      <c r="L79" s="348" t="n">
        <f aca="false">'Per item requirement'!Q79*'Global Stock listing'!$H$32</f>
        <v>0</v>
      </c>
      <c r="M79" s="349" t="n">
        <f aca="false">'Per item requirement'!R79*'Global Stock listing'!$H$33</f>
        <v>0</v>
      </c>
      <c r="N79" s="347" t="n">
        <f aca="false">'Per item requirement'!S79*'Global Stock listing'!$H$34</f>
        <v>0</v>
      </c>
      <c r="O79" s="348" t="n">
        <f aca="false">'Per item requirement'!T79*'Global Stock listing'!$H$35</f>
        <v>0</v>
      </c>
      <c r="P79" s="348" t="n">
        <f aca="false">'Per item requirement'!U79*'Global Stock listing'!$H$36</f>
        <v>0</v>
      </c>
      <c r="Q79" s="349" t="n">
        <f aca="false">'Per item requirement'!V79*'Global Stock listing'!$H$37</f>
        <v>0</v>
      </c>
      <c r="R79" s="351" t="n">
        <f aca="false">'Per item requirement'!W79*'Global Stock listing'!$H$38</f>
        <v>0</v>
      </c>
      <c r="S79" s="346" t="n">
        <f aca="false">'Per item requirement'!X79*'Global Stock listing'!$H$39</f>
        <v>0</v>
      </c>
      <c r="T79" s="347" t="n">
        <f aca="false">'Per item requirement'!Y79*'Global Stock listing'!$H$40</f>
        <v>0</v>
      </c>
      <c r="U79" s="348" t="n">
        <f aca="false">'Per item requirement'!Z79*'Global Stock listing'!$H$41</f>
        <v>0</v>
      </c>
      <c r="V79" s="348" t="n">
        <f aca="false">'Per item requirement'!AA79*'Global Stock listing'!$H$43</f>
        <v>0</v>
      </c>
      <c r="W79" s="349" t="n">
        <f aca="false">'Per item requirement'!AB79*'Global Stock listing'!$H$42</f>
        <v>0</v>
      </c>
      <c r="X79" s="347" t="n">
        <f aca="false">'Per item requirement'!AC79*'Global Stock listing'!$H$54</f>
        <v>0</v>
      </c>
      <c r="Y79" s="348" t="n">
        <f aca="false">'Per item requirement'!AD79*'Global Stock listing'!$H$46</f>
        <v>0</v>
      </c>
      <c r="Z79" s="348" t="n">
        <f aca="false">'Per item requirement'!AE79*'Global Stock listing'!$H$52</f>
        <v>0</v>
      </c>
      <c r="AA79" s="348" t="n">
        <f aca="false">'Per item requirement'!AF79*'Global Stock listing'!$H$50</f>
        <v>0</v>
      </c>
      <c r="AB79" s="348" t="n">
        <f aca="false">'Per item requirement'!AG79*'Global Stock listing'!$H$51</f>
        <v>0</v>
      </c>
      <c r="AC79" s="348" t="n">
        <f aca="false">'Per item requirement'!AH79*'Global Stock listing'!$H$48</f>
        <v>0</v>
      </c>
      <c r="AD79" s="348" t="n">
        <f aca="false">'Per item requirement'!AI79*'Global Stock listing'!$H$47</f>
        <v>0</v>
      </c>
      <c r="AE79" s="348" t="n">
        <f aca="false">'Per item requirement'!AJ79*'Global Stock listing'!$H$45</f>
        <v>0</v>
      </c>
      <c r="AF79" s="348" t="n">
        <f aca="false">'Per item requirement'!AK79*'Global Stock listing'!$H$44</f>
        <v>0</v>
      </c>
      <c r="AG79" s="348" t="n">
        <f aca="false">'Per item requirement'!AL79*'Global Stock listing'!$H$49</f>
        <v>0</v>
      </c>
      <c r="AH79" s="348" t="n">
        <f aca="false">'Per item requirement'!AM79*'Global Stock listing'!$H$53</f>
        <v>0</v>
      </c>
      <c r="AI79" s="348" t="n">
        <f aca="false">'Per item requirement'!AN79*'Global Stock listing'!$H$55</f>
        <v>0</v>
      </c>
      <c r="AJ79" s="348" t="n">
        <f aca="false">'Per item requirement'!AO79*'Global Stock listing'!$H$56</f>
        <v>0</v>
      </c>
      <c r="AK79" s="348" t="n">
        <f aca="false">'Per item requirement'!AP79*'Global Stock listing'!$H$57</f>
        <v>0</v>
      </c>
      <c r="AL79" s="348" t="n">
        <f aca="false">'Per item requirement'!AQ79*'Global Stock listing'!$H$58</f>
        <v>0</v>
      </c>
      <c r="AM79" s="348" t="n">
        <f aca="false">'Per item requirement'!AR79*'Global Stock listing'!$H$59</f>
        <v>0</v>
      </c>
      <c r="AN79" s="348" t="n">
        <f aca="false">'Per item requirement'!AS79*'Global Stock listing'!$H$60</f>
        <v>0</v>
      </c>
      <c r="AO79" s="348" t="n">
        <f aca="false">'Per item requirement'!AT79*'Global Stock listing'!$H$61</f>
        <v>0</v>
      </c>
      <c r="AP79" s="348" t="n">
        <f aca="false">'Per item requirement'!AU79*'Global Stock listing'!$H$62</f>
        <v>0</v>
      </c>
      <c r="AQ79" s="348" t="n">
        <f aca="false">'Per item requirement'!AV79*'Global Stock listing'!$H$63</f>
        <v>0</v>
      </c>
      <c r="AR79" s="348" t="n">
        <f aca="false">'Per item requirement'!AW79*'Global Stock listing'!$H$64</f>
        <v>0</v>
      </c>
      <c r="AS79" s="348" t="n">
        <f aca="false">'Per item requirement'!AX79*'Global Stock listing'!$H$65</f>
        <v>0</v>
      </c>
      <c r="AT79" s="348" t="n">
        <f aca="false">'Per item requirement'!AY79*'Global Stock listing'!$H$66</f>
        <v>0</v>
      </c>
      <c r="AU79" s="348" t="n">
        <f aca="false">'Per item requirement'!AZ79*'Global Stock listing'!$H$67</f>
        <v>0</v>
      </c>
      <c r="AV79" s="348" t="n">
        <f aca="false">'Per item requirement'!BA79*'Global Stock listing'!$H$68</f>
        <v>0</v>
      </c>
      <c r="AW79" s="348" t="n">
        <f aca="false">'Per item requirement'!BB79*'Global Stock listing'!$H$69</f>
        <v>0</v>
      </c>
      <c r="AX79" s="348" t="n">
        <f aca="false">'Per item requirement'!BC79*'Global Stock listing'!$H$70</f>
        <v>0</v>
      </c>
      <c r="AY79" s="348" t="n">
        <f aca="false">'Per item requirement'!BD79*'Global Stock listing'!$H$71</f>
        <v>0</v>
      </c>
      <c r="AZ79" s="348" t="n">
        <f aca="false">'Per item requirement'!BE79*'Global Stock listing'!$H$72</f>
        <v>0</v>
      </c>
      <c r="BA79" s="348" t="n">
        <f aca="false">'Per item requirement'!BF79*'Global Stock listing'!$H$73</f>
        <v>0</v>
      </c>
      <c r="BB79" s="348" t="n">
        <f aca="false">'Per item requirement'!BG79*'Global Stock listing'!$H$74</f>
        <v>0</v>
      </c>
      <c r="BC79" s="346" t="n">
        <f aca="false">'Per item requirement'!BH79*'Global Stock listing'!$G$12</f>
        <v>0</v>
      </c>
      <c r="BD79" s="346" t="n">
        <f aca="false">'Per item requirement'!BI79*'Global Stock listing'!$G$13</f>
        <v>0</v>
      </c>
      <c r="BE79" s="346" t="n">
        <f aca="false">'Per item requirement'!BJ79*'Global Stock listing'!$G$14</f>
        <v>0</v>
      </c>
      <c r="BF79" s="346" t="n">
        <f aca="false">'Per item requirement'!BK79*'Global Stock listing'!$G$15</f>
        <v>0</v>
      </c>
      <c r="BG79" s="346" t="n">
        <f aca="false">'Per item requirement'!BL79*'Global Stock listing'!$G$16</f>
        <v>0</v>
      </c>
      <c r="BH79" s="346" t="n">
        <f aca="false">'Per item requirement'!BM79*'Global Stock listing'!$G$17</f>
        <v>0</v>
      </c>
      <c r="BI79" s="346" t="n">
        <f aca="false">'Per item requirement'!BN79*'Global Stock listing'!$G$18</f>
        <v>0</v>
      </c>
      <c r="BJ79" s="346" t="n">
        <f aca="false">'Per item requirement'!BO79*'Global Stock listing'!$G$19</f>
        <v>0</v>
      </c>
      <c r="BK79" s="346" t="n">
        <f aca="false">'Per item requirement'!BP79*'Global Stock listing'!$G$20</f>
        <v>0</v>
      </c>
      <c r="BL79" s="346" t="n">
        <f aca="false">'Per item requirement'!BQ79*'Global Stock listing'!$G$21</f>
        <v>0</v>
      </c>
    </row>
    <row r="80" customFormat="false" ht="15" hidden="false" customHeight="false" outlineLevel="0" collapsed="false">
      <c r="A80" s="338"/>
      <c r="B80" s="345" t="s">
        <v>114</v>
      </c>
      <c r="C80" s="345"/>
      <c r="D80" s="345"/>
      <c r="E80" s="345"/>
      <c r="F80" s="345"/>
      <c r="G80" s="346" t="n">
        <f aca="false">SUM(H80:BL80)</f>
        <v>0</v>
      </c>
      <c r="H80" s="347" t="n">
        <f aca="false">'Per item requirement'!M80*'Global Stock listing'!$H$28</f>
        <v>0</v>
      </c>
      <c r="I80" s="348" t="n">
        <f aca="false">'Per item requirement'!N80*'Global Stock listing'!$H$29</f>
        <v>0</v>
      </c>
      <c r="J80" s="348" t="n">
        <f aca="false">'Per item requirement'!O80*'Global Stock listing'!$H$30</f>
        <v>0</v>
      </c>
      <c r="K80" s="348" t="n">
        <f aca="false">'Per item requirement'!P80*'Global Stock listing'!$H$31</f>
        <v>0</v>
      </c>
      <c r="L80" s="348" t="n">
        <f aca="false">'Per item requirement'!Q80*'Global Stock listing'!$H$32</f>
        <v>0</v>
      </c>
      <c r="M80" s="349" t="n">
        <f aca="false">'Per item requirement'!R80*'Global Stock listing'!$H$33</f>
        <v>0</v>
      </c>
      <c r="N80" s="347" t="n">
        <f aca="false">'Per item requirement'!S80*'Global Stock listing'!$H$34</f>
        <v>0</v>
      </c>
      <c r="O80" s="348" t="n">
        <f aca="false">'Per item requirement'!T80*'Global Stock listing'!$H$35</f>
        <v>0</v>
      </c>
      <c r="P80" s="348" t="n">
        <f aca="false">'Per item requirement'!U80*'Global Stock listing'!$H$36</f>
        <v>0</v>
      </c>
      <c r="Q80" s="349" t="n">
        <f aca="false">'Per item requirement'!V80*'Global Stock listing'!$H$37</f>
        <v>0</v>
      </c>
      <c r="R80" s="351" t="n">
        <f aca="false">'Per item requirement'!W80*'Global Stock listing'!$H$38</f>
        <v>0</v>
      </c>
      <c r="S80" s="346" t="n">
        <f aca="false">'Per item requirement'!X80*'Global Stock listing'!$H$39</f>
        <v>0</v>
      </c>
      <c r="T80" s="347" t="n">
        <f aca="false">'Per item requirement'!Y80*'Global Stock listing'!$H$40</f>
        <v>0</v>
      </c>
      <c r="U80" s="348" t="n">
        <f aca="false">'Per item requirement'!Z80*'Global Stock listing'!$H$41</f>
        <v>0</v>
      </c>
      <c r="V80" s="348" t="n">
        <f aca="false">'Per item requirement'!AA80*'Global Stock listing'!$H$43</f>
        <v>0</v>
      </c>
      <c r="W80" s="349" t="n">
        <f aca="false">'Per item requirement'!AB80*'Global Stock listing'!$H$42</f>
        <v>0</v>
      </c>
      <c r="X80" s="347" t="n">
        <f aca="false">'Per item requirement'!AC80*'Global Stock listing'!$H$54</f>
        <v>0</v>
      </c>
      <c r="Y80" s="348" t="n">
        <f aca="false">'Per item requirement'!AD80*'Global Stock listing'!$H$46</f>
        <v>0</v>
      </c>
      <c r="Z80" s="348" t="n">
        <f aca="false">'Per item requirement'!AE80*'Global Stock listing'!$H$52</f>
        <v>0</v>
      </c>
      <c r="AA80" s="348" t="n">
        <f aca="false">'Per item requirement'!AF80*'Global Stock listing'!$H$50</f>
        <v>0</v>
      </c>
      <c r="AB80" s="348" t="n">
        <f aca="false">'Per item requirement'!AG80*'Global Stock listing'!$H$51</f>
        <v>0</v>
      </c>
      <c r="AC80" s="348" t="n">
        <f aca="false">'Per item requirement'!AH80*'Global Stock listing'!$H$48</f>
        <v>0</v>
      </c>
      <c r="AD80" s="348" t="n">
        <f aca="false">'Per item requirement'!AI80*'Global Stock listing'!$H$47</f>
        <v>0</v>
      </c>
      <c r="AE80" s="348" t="n">
        <f aca="false">'Per item requirement'!AJ80*'Global Stock listing'!$H$45</f>
        <v>0</v>
      </c>
      <c r="AF80" s="348" t="n">
        <f aca="false">'Per item requirement'!AK80*'Global Stock listing'!$H$44</f>
        <v>0</v>
      </c>
      <c r="AG80" s="348" t="n">
        <f aca="false">'Per item requirement'!AL80*'Global Stock listing'!$H$49</f>
        <v>0</v>
      </c>
      <c r="AH80" s="348" t="n">
        <f aca="false">'Per item requirement'!AM80*'Global Stock listing'!$H$53</f>
        <v>0</v>
      </c>
      <c r="AI80" s="348" t="n">
        <f aca="false">'Per item requirement'!AN80*'Global Stock listing'!$H$55</f>
        <v>0</v>
      </c>
      <c r="AJ80" s="348" t="n">
        <f aca="false">'Per item requirement'!AO80*'Global Stock listing'!$H$56</f>
        <v>0</v>
      </c>
      <c r="AK80" s="348" t="n">
        <f aca="false">'Per item requirement'!AP80*'Global Stock listing'!$H$57</f>
        <v>0</v>
      </c>
      <c r="AL80" s="348" t="n">
        <f aca="false">'Per item requirement'!AQ80*'Global Stock listing'!$H$58</f>
        <v>0</v>
      </c>
      <c r="AM80" s="348" t="n">
        <f aca="false">'Per item requirement'!AR80*'Global Stock listing'!$H$59</f>
        <v>0</v>
      </c>
      <c r="AN80" s="348" t="n">
        <f aca="false">'Per item requirement'!AS80*'Global Stock listing'!$H$60</f>
        <v>0</v>
      </c>
      <c r="AO80" s="348" t="n">
        <f aca="false">'Per item requirement'!AT80*'Global Stock listing'!$H$61</f>
        <v>0</v>
      </c>
      <c r="AP80" s="348" t="n">
        <f aca="false">'Per item requirement'!AU80*'Global Stock listing'!$H$62</f>
        <v>0</v>
      </c>
      <c r="AQ80" s="348" t="n">
        <f aca="false">'Per item requirement'!AV80*'Global Stock listing'!$H$63</f>
        <v>0</v>
      </c>
      <c r="AR80" s="348" t="n">
        <f aca="false">'Per item requirement'!AW80*'Global Stock listing'!$H$64</f>
        <v>0</v>
      </c>
      <c r="AS80" s="348" t="n">
        <f aca="false">'Per item requirement'!AX80*'Global Stock listing'!$H$65</f>
        <v>0</v>
      </c>
      <c r="AT80" s="348" t="n">
        <f aca="false">'Per item requirement'!AY80*'Global Stock listing'!$H$66</f>
        <v>0</v>
      </c>
      <c r="AU80" s="348" t="n">
        <f aca="false">'Per item requirement'!AZ80*'Global Stock listing'!$H$67</f>
        <v>0</v>
      </c>
      <c r="AV80" s="348" t="n">
        <f aca="false">'Per item requirement'!BA80*'Global Stock listing'!$H$68</f>
        <v>0</v>
      </c>
      <c r="AW80" s="348" t="n">
        <f aca="false">'Per item requirement'!BB80*'Global Stock listing'!$H$69</f>
        <v>0</v>
      </c>
      <c r="AX80" s="348" t="n">
        <f aca="false">'Per item requirement'!BC80*'Global Stock listing'!$H$70</f>
        <v>0</v>
      </c>
      <c r="AY80" s="348" t="n">
        <f aca="false">'Per item requirement'!BD80*'Global Stock listing'!$H$71</f>
        <v>0</v>
      </c>
      <c r="AZ80" s="348" t="n">
        <f aca="false">'Per item requirement'!BE80*'Global Stock listing'!$H$72</f>
        <v>0</v>
      </c>
      <c r="BA80" s="348" t="n">
        <f aca="false">'Per item requirement'!BF80*'Global Stock listing'!$H$73</f>
        <v>0</v>
      </c>
      <c r="BB80" s="348" t="n">
        <f aca="false">'Per item requirement'!BG80*'Global Stock listing'!$H$74</f>
        <v>0</v>
      </c>
      <c r="BC80" s="346" t="n">
        <f aca="false">'Per item requirement'!BH80*'Global Stock listing'!$G$12</f>
        <v>0</v>
      </c>
      <c r="BD80" s="346" t="n">
        <f aca="false">'Per item requirement'!BI80*'Global Stock listing'!$G$13</f>
        <v>0</v>
      </c>
      <c r="BE80" s="346" t="n">
        <f aca="false">'Per item requirement'!BJ80*'Global Stock listing'!$G$14</f>
        <v>0</v>
      </c>
      <c r="BF80" s="346" t="n">
        <f aca="false">'Per item requirement'!BK80*'Global Stock listing'!$G$15</f>
        <v>0</v>
      </c>
      <c r="BG80" s="346" t="n">
        <f aca="false">'Per item requirement'!BL80*'Global Stock listing'!$G$16</f>
        <v>0</v>
      </c>
      <c r="BH80" s="346" t="n">
        <f aca="false">'Per item requirement'!BM80*'Global Stock listing'!$G$17</f>
        <v>0</v>
      </c>
      <c r="BI80" s="346" t="n">
        <f aca="false">'Per item requirement'!BN80*'Global Stock listing'!$G$18</f>
        <v>0</v>
      </c>
      <c r="BJ80" s="346" t="n">
        <f aca="false">'Per item requirement'!BO80*'Global Stock listing'!$G$19</f>
        <v>0</v>
      </c>
      <c r="BK80" s="346" t="n">
        <f aca="false">'Per item requirement'!BP80*'Global Stock listing'!$G$20</f>
        <v>0</v>
      </c>
      <c r="BL80" s="346" t="n">
        <f aca="false">'Per item requirement'!BQ80*'Global Stock listing'!$G$21</f>
        <v>0</v>
      </c>
    </row>
    <row r="81" customFormat="false" ht="15" hidden="false" customHeight="false" outlineLevel="0" collapsed="false">
      <c r="A81" s="338"/>
      <c r="B81" s="345" t="str">
        <f aca="false">'Additional items'!$B13</f>
        <v>Hive Nanite Replicator</v>
      </c>
      <c r="C81" s="345"/>
      <c r="D81" s="345"/>
      <c r="E81" s="345"/>
      <c r="F81" s="345"/>
      <c r="G81" s="346" t="n">
        <f aca="false">SUM(H81:BL81)</f>
        <v>0</v>
      </c>
      <c r="H81" s="347" t="n">
        <f aca="false">'Per item requirement'!M81*'Global Stock listing'!$H$28</f>
        <v>0</v>
      </c>
      <c r="I81" s="348" t="n">
        <f aca="false">'Per item requirement'!N81*'Global Stock listing'!$H$29</f>
        <v>0</v>
      </c>
      <c r="J81" s="348" t="n">
        <f aca="false">'Per item requirement'!O81*'Global Stock listing'!$H$30</f>
        <v>0</v>
      </c>
      <c r="K81" s="348" t="n">
        <f aca="false">'Per item requirement'!P81*'Global Stock listing'!$H$31</f>
        <v>0</v>
      </c>
      <c r="L81" s="348" t="n">
        <f aca="false">'Per item requirement'!Q81*'Global Stock listing'!$H$32</f>
        <v>0</v>
      </c>
      <c r="M81" s="349" t="n">
        <f aca="false">'Per item requirement'!R81*'Global Stock listing'!$H$33</f>
        <v>0</v>
      </c>
      <c r="N81" s="347" t="n">
        <f aca="false">'Per item requirement'!S81*'Global Stock listing'!$H$34</f>
        <v>0</v>
      </c>
      <c r="O81" s="348" t="n">
        <f aca="false">'Per item requirement'!T81*'Global Stock listing'!$H$35</f>
        <v>0</v>
      </c>
      <c r="P81" s="348" t="n">
        <f aca="false">'Per item requirement'!U81*'Global Stock listing'!$H$36</f>
        <v>0</v>
      </c>
      <c r="Q81" s="349" t="n">
        <f aca="false">'Per item requirement'!V81*'Global Stock listing'!$H$37</f>
        <v>0</v>
      </c>
      <c r="R81" s="351" t="n">
        <f aca="false">'Per item requirement'!W81*'Global Stock listing'!$H$38</f>
        <v>0</v>
      </c>
      <c r="S81" s="346" t="n">
        <f aca="false">'Per item requirement'!X81*'Global Stock listing'!$H$39</f>
        <v>0</v>
      </c>
      <c r="T81" s="347" t="n">
        <f aca="false">'Per item requirement'!Y81*'Global Stock listing'!$H$40</f>
        <v>0</v>
      </c>
      <c r="U81" s="348" t="n">
        <f aca="false">'Per item requirement'!Z81*'Global Stock listing'!$H$41</f>
        <v>0</v>
      </c>
      <c r="V81" s="348" t="n">
        <f aca="false">'Per item requirement'!AA81*'Global Stock listing'!$H$43</f>
        <v>0</v>
      </c>
      <c r="W81" s="349" t="n">
        <f aca="false">'Per item requirement'!AB81*'Global Stock listing'!$H$42</f>
        <v>0</v>
      </c>
      <c r="X81" s="347" t="n">
        <f aca="false">'Per item requirement'!AC81*'Global Stock listing'!$H$54</f>
        <v>0</v>
      </c>
      <c r="Y81" s="348" t="n">
        <f aca="false">'Per item requirement'!AD81*'Global Stock listing'!$H$46</f>
        <v>0</v>
      </c>
      <c r="Z81" s="348" t="n">
        <f aca="false">'Per item requirement'!AE81*'Global Stock listing'!$H$52</f>
        <v>0</v>
      </c>
      <c r="AA81" s="348" t="n">
        <f aca="false">'Per item requirement'!AF81*'Global Stock listing'!$H$50</f>
        <v>0</v>
      </c>
      <c r="AB81" s="348" t="n">
        <f aca="false">'Per item requirement'!AG81*'Global Stock listing'!$H$51</f>
        <v>0</v>
      </c>
      <c r="AC81" s="348" t="n">
        <f aca="false">'Per item requirement'!AH81*'Global Stock listing'!$H$48</f>
        <v>0</v>
      </c>
      <c r="AD81" s="348" t="n">
        <f aca="false">'Per item requirement'!AI81*'Global Stock listing'!$H$47</f>
        <v>0</v>
      </c>
      <c r="AE81" s="348" t="n">
        <f aca="false">'Per item requirement'!AJ81*'Global Stock listing'!$H$45</f>
        <v>0</v>
      </c>
      <c r="AF81" s="348" t="n">
        <f aca="false">'Per item requirement'!AK81*'Global Stock listing'!$H$44</f>
        <v>0</v>
      </c>
      <c r="AG81" s="348" t="n">
        <f aca="false">'Per item requirement'!AL81*'Global Stock listing'!$H$49</f>
        <v>0</v>
      </c>
      <c r="AH81" s="348" t="n">
        <f aca="false">'Per item requirement'!AM81*'Global Stock listing'!$H$53</f>
        <v>0</v>
      </c>
      <c r="AI81" s="348" t="n">
        <f aca="false">'Per item requirement'!AN81*'Global Stock listing'!$H$55</f>
        <v>0</v>
      </c>
      <c r="AJ81" s="348" t="n">
        <f aca="false">'Per item requirement'!AO81*'Global Stock listing'!$H$56</f>
        <v>0</v>
      </c>
      <c r="AK81" s="348" t="n">
        <f aca="false">'Per item requirement'!AP81*'Global Stock listing'!$H$57</f>
        <v>0</v>
      </c>
      <c r="AL81" s="348" t="n">
        <f aca="false">'Per item requirement'!AQ81*'Global Stock listing'!$H$58</f>
        <v>0</v>
      </c>
      <c r="AM81" s="348" t="n">
        <f aca="false">'Per item requirement'!AR81*'Global Stock listing'!$H$59</f>
        <v>0</v>
      </c>
      <c r="AN81" s="348" t="n">
        <f aca="false">'Per item requirement'!AS81*'Global Stock listing'!$H$60</f>
        <v>0</v>
      </c>
      <c r="AO81" s="348" t="n">
        <f aca="false">'Per item requirement'!AT81*'Global Stock listing'!$H$61</f>
        <v>0</v>
      </c>
      <c r="AP81" s="348" t="n">
        <f aca="false">'Per item requirement'!AU81*'Global Stock listing'!$H$62</f>
        <v>0</v>
      </c>
      <c r="AQ81" s="348" t="n">
        <f aca="false">'Per item requirement'!AV81*'Global Stock listing'!$H$63</f>
        <v>0</v>
      </c>
      <c r="AR81" s="348" t="n">
        <f aca="false">'Per item requirement'!AW81*'Global Stock listing'!$H$64</f>
        <v>0</v>
      </c>
      <c r="AS81" s="348" t="n">
        <f aca="false">'Per item requirement'!AX81*'Global Stock listing'!$H$65</f>
        <v>0</v>
      </c>
      <c r="AT81" s="348" t="n">
        <f aca="false">'Per item requirement'!AY81*'Global Stock listing'!$H$66</f>
        <v>0</v>
      </c>
      <c r="AU81" s="348" t="n">
        <f aca="false">'Per item requirement'!AZ81*'Global Stock listing'!$H$67</f>
        <v>0</v>
      </c>
      <c r="AV81" s="348" t="n">
        <f aca="false">'Per item requirement'!BA81*'Global Stock listing'!$H$68</f>
        <v>0</v>
      </c>
      <c r="AW81" s="348" t="n">
        <f aca="false">'Per item requirement'!BB81*'Global Stock listing'!$H$69</f>
        <v>0</v>
      </c>
      <c r="AX81" s="348" t="n">
        <f aca="false">'Per item requirement'!BC81*'Global Stock listing'!$H$70</f>
        <v>0</v>
      </c>
      <c r="AY81" s="348" t="n">
        <f aca="false">'Per item requirement'!BD81*'Global Stock listing'!$H$71</f>
        <v>0</v>
      </c>
      <c r="AZ81" s="348" t="n">
        <f aca="false">'Per item requirement'!BE81*'Global Stock listing'!$H$72</f>
        <v>0</v>
      </c>
      <c r="BA81" s="348" t="n">
        <f aca="false">'Per item requirement'!BF81*'Global Stock listing'!$H$73</f>
        <v>0</v>
      </c>
      <c r="BB81" s="348" t="n">
        <f aca="false">'Per item requirement'!BG81*'Global Stock listing'!$H$74</f>
        <v>0</v>
      </c>
      <c r="BC81" s="346" t="n">
        <f aca="false">'Per item requirement'!BH81*'Global Stock listing'!$G$12</f>
        <v>0</v>
      </c>
      <c r="BD81" s="346" t="n">
        <f aca="false">'Per item requirement'!BI81*'Global Stock listing'!$G$13</f>
        <v>0</v>
      </c>
      <c r="BE81" s="346" t="n">
        <f aca="false">'Per item requirement'!BJ81*'Global Stock listing'!$G$14</f>
        <v>0</v>
      </c>
      <c r="BF81" s="346" t="n">
        <f aca="false">'Per item requirement'!BK81*'Global Stock listing'!$G$15</f>
        <v>0</v>
      </c>
      <c r="BG81" s="346" t="n">
        <f aca="false">'Per item requirement'!BL81*'Global Stock listing'!$G$16</f>
        <v>0</v>
      </c>
      <c r="BH81" s="346" t="n">
        <f aca="false">'Per item requirement'!BM81*'Global Stock listing'!$G$17</f>
        <v>0</v>
      </c>
      <c r="BI81" s="346" t="n">
        <f aca="false">'Per item requirement'!BN81*'Global Stock listing'!$G$18</f>
        <v>0</v>
      </c>
      <c r="BJ81" s="346" t="n">
        <f aca="false">'Per item requirement'!BO81*'Global Stock listing'!$G$19</f>
        <v>0</v>
      </c>
      <c r="BK81" s="346" t="n">
        <f aca="false">'Per item requirement'!BP81*'Global Stock listing'!$G$20</f>
        <v>0</v>
      </c>
      <c r="BL81" s="346" t="n">
        <f aca="false">'Per item requirement'!BQ81*'Global Stock listing'!$G$21</f>
        <v>0</v>
      </c>
    </row>
    <row r="82" customFormat="false" ht="15" hidden="false" customHeight="false" outlineLevel="0" collapsed="false">
      <c r="A82" s="338"/>
      <c r="B82" s="345" t="str">
        <f aca="false">'Additional items'!$B14</f>
        <v>Orun Processor core</v>
      </c>
      <c r="C82" s="345"/>
      <c r="D82" s="345"/>
      <c r="E82" s="345"/>
      <c r="F82" s="345"/>
      <c r="G82" s="346" t="n">
        <f aca="false">SUM(H82:BL82)</f>
        <v>0</v>
      </c>
      <c r="H82" s="347" t="n">
        <f aca="false">'Per item requirement'!M82*'Global Stock listing'!$H$28</f>
        <v>0</v>
      </c>
      <c r="I82" s="348" t="n">
        <f aca="false">'Per item requirement'!N82*'Global Stock listing'!$H$29</f>
        <v>0</v>
      </c>
      <c r="J82" s="348" t="n">
        <f aca="false">'Per item requirement'!O82*'Global Stock listing'!$H$30</f>
        <v>0</v>
      </c>
      <c r="K82" s="348" t="n">
        <f aca="false">'Per item requirement'!P82*'Global Stock listing'!$H$31</f>
        <v>0</v>
      </c>
      <c r="L82" s="348" t="n">
        <f aca="false">'Per item requirement'!Q82*'Global Stock listing'!$H$32</f>
        <v>0</v>
      </c>
      <c r="M82" s="349" t="n">
        <f aca="false">'Per item requirement'!R82*'Global Stock listing'!$H$33</f>
        <v>0</v>
      </c>
      <c r="N82" s="347" t="n">
        <f aca="false">'Per item requirement'!S82*'Global Stock listing'!$H$34</f>
        <v>0</v>
      </c>
      <c r="O82" s="348" t="n">
        <f aca="false">'Per item requirement'!T82*'Global Stock listing'!$H$35</f>
        <v>0</v>
      </c>
      <c r="P82" s="348" t="n">
        <f aca="false">'Per item requirement'!U82*'Global Stock listing'!$H$36</f>
        <v>0</v>
      </c>
      <c r="Q82" s="349" t="n">
        <f aca="false">'Per item requirement'!V82*'Global Stock listing'!$H$37</f>
        <v>0</v>
      </c>
      <c r="R82" s="351" t="n">
        <f aca="false">'Per item requirement'!W82*'Global Stock listing'!$H$38</f>
        <v>0</v>
      </c>
      <c r="S82" s="346" t="n">
        <f aca="false">'Per item requirement'!X82*'Global Stock listing'!$H$39</f>
        <v>0</v>
      </c>
      <c r="T82" s="347" t="n">
        <f aca="false">'Per item requirement'!Y82*'Global Stock listing'!$H$40</f>
        <v>0</v>
      </c>
      <c r="U82" s="348" t="n">
        <f aca="false">'Per item requirement'!Z82*'Global Stock listing'!$H$41</f>
        <v>0</v>
      </c>
      <c r="V82" s="348" t="n">
        <f aca="false">'Per item requirement'!AA82*'Global Stock listing'!$H$43</f>
        <v>0</v>
      </c>
      <c r="W82" s="349" t="n">
        <f aca="false">'Per item requirement'!AB82*'Global Stock listing'!$H$42</f>
        <v>0</v>
      </c>
      <c r="X82" s="347" t="n">
        <f aca="false">'Per item requirement'!AC82*'Global Stock listing'!$H$54</f>
        <v>0</v>
      </c>
      <c r="Y82" s="348" t="n">
        <f aca="false">'Per item requirement'!AD82*'Global Stock listing'!$H$46</f>
        <v>0</v>
      </c>
      <c r="Z82" s="348" t="n">
        <f aca="false">'Per item requirement'!AE82*'Global Stock listing'!$H$52</f>
        <v>0</v>
      </c>
      <c r="AA82" s="348" t="n">
        <f aca="false">'Per item requirement'!AF82*'Global Stock listing'!$H$50</f>
        <v>0</v>
      </c>
      <c r="AB82" s="348" t="n">
        <f aca="false">'Per item requirement'!AG82*'Global Stock listing'!$H$51</f>
        <v>0</v>
      </c>
      <c r="AC82" s="348" t="n">
        <f aca="false">'Per item requirement'!AH82*'Global Stock listing'!$H$48</f>
        <v>0</v>
      </c>
      <c r="AD82" s="348" t="n">
        <f aca="false">'Per item requirement'!AI82*'Global Stock listing'!$H$47</f>
        <v>0</v>
      </c>
      <c r="AE82" s="348" t="n">
        <f aca="false">'Per item requirement'!AJ82*'Global Stock listing'!$H$45</f>
        <v>0</v>
      </c>
      <c r="AF82" s="348" t="n">
        <f aca="false">'Per item requirement'!AK82*'Global Stock listing'!$H$44</f>
        <v>0</v>
      </c>
      <c r="AG82" s="348" t="n">
        <f aca="false">'Per item requirement'!AL82*'Global Stock listing'!$H$49</f>
        <v>0</v>
      </c>
      <c r="AH82" s="348" t="n">
        <f aca="false">'Per item requirement'!AM82*'Global Stock listing'!$H$53</f>
        <v>0</v>
      </c>
      <c r="AI82" s="348" t="n">
        <f aca="false">'Per item requirement'!AN82*'Global Stock listing'!$H$55</f>
        <v>0</v>
      </c>
      <c r="AJ82" s="348" t="n">
        <f aca="false">'Per item requirement'!AO82*'Global Stock listing'!$H$56</f>
        <v>0</v>
      </c>
      <c r="AK82" s="348" t="n">
        <f aca="false">'Per item requirement'!AP82*'Global Stock listing'!$H$57</f>
        <v>0</v>
      </c>
      <c r="AL82" s="348" t="n">
        <f aca="false">'Per item requirement'!AQ82*'Global Stock listing'!$H$58</f>
        <v>0</v>
      </c>
      <c r="AM82" s="348" t="n">
        <f aca="false">'Per item requirement'!AR82*'Global Stock listing'!$H$59</f>
        <v>0</v>
      </c>
      <c r="AN82" s="348" t="n">
        <f aca="false">'Per item requirement'!AS82*'Global Stock listing'!$H$60</f>
        <v>0</v>
      </c>
      <c r="AO82" s="348" t="n">
        <f aca="false">'Per item requirement'!AT82*'Global Stock listing'!$H$61</f>
        <v>0</v>
      </c>
      <c r="AP82" s="348" t="n">
        <f aca="false">'Per item requirement'!AU82*'Global Stock listing'!$H$62</f>
        <v>0</v>
      </c>
      <c r="AQ82" s="348" t="n">
        <f aca="false">'Per item requirement'!AV82*'Global Stock listing'!$H$63</f>
        <v>0</v>
      </c>
      <c r="AR82" s="348" t="n">
        <f aca="false">'Per item requirement'!AW82*'Global Stock listing'!$H$64</f>
        <v>0</v>
      </c>
      <c r="AS82" s="348" t="n">
        <f aca="false">'Per item requirement'!AX82*'Global Stock listing'!$H$65</f>
        <v>0</v>
      </c>
      <c r="AT82" s="348" t="n">
        <f aca="false">'Per item requirement'!AY82*'Global Stock listing'!$H$66</f>
        <v>0</v>
      </c>
      <c r="AU82" s="348" t="n">
        <f aca="false">'Per item requirement'!AZ82*'Global Stock listing'!$H$67</f>
        <v>0</v>
      </c>
      <c r="AV82" s="348" t="n">
        <f aca="false">'Per item requirement'!BA82*'Global Stock listing'!$H$68</f>
        <v>0</v>
      </c>
      <c r="AW82" s="348" t="n">
        <f aca="false">'Per item requirement'!BB82*'Global Stock listing'!$H$69</f>
        <v>0</v>
      </c>
      <c r="AX82" s="348" t="n">
        <f aca="false">'Per item requirement'!BC82*'Global Stock listing'!$H$70</f>
        <v>0</v>
      </c>
      <c r="AY82" s="348" t="n">
        <f aca="false">'Per item requirement'!BD82*'Global Stock listing'!$H$71</f>
        <v>0</v>
      </c>
      <c r="AZ82" s="348" t="n">
        <f aca="false">'Per item requirement'!BE82*'Global Stock listing'!$H$72</f>
        <v>0</v>
      </c>
      <c r="BA82" s="348" t="n">
        <f aca="false">'Per item requirement'!BF82*'Global Stock listing'!$H$73</f>
        <v>0</v>
      </c>
      <c r="BB82" s="348" t="n">
        <f aca="false">'Per item requirement'!BG82*'Global Stock listing'!$H$74</f>
        <v>0</v>
      </c>
      <c r="BC82" s="346" t="n">
        <f aca="false">'Per item requirement'!BH82*'Global Stock listing'!$G$12</f>
        <v>0</v>
      </c>
      <c r="BD82" s="346" t="n">
        <f aca="false">'Per item requirement'!BI82*'Global Stock listing'!$G$13</f>
        <v>0</v>
      </c>
      <c r="BE82" s="346" t="n">
        <f aca="false">'Per item requirement'!BJ82*'Global Stock listing'!$G$14</f>
        <v>0</v>
      </c>
      <c r="BF82" s="346" t="n">
        <f aca="false">'Per item requirement'!BK82*'Global Stock listing'!$G$15</f>
        <v>0</v>
      </c>
      <c r="BG82" s="346" t="n">
        <f aca="false">'Per item requirement'!BL82*'Global Stock listing'!$G$16</f>
        <v>0</v>
      </c>
      <c r="BH82" s="346" t="n">
        <f aca="false">'Per item requirement'!BM82*'Global Stock listing'!$G$17</f>
        <v>0</v>
      </c>
      <c r="BI82" s="346" t="n">
        <f aca="false">'Per item requirement'!BN82*'Global Stock listing'!$G$18</f>
        <v>0</v>
      </c>
      <c r="BJ82" s="346" t="n">
        <f aca="false">'Per item requirement'!BO82*'Global Stock listing'!$G$19</f>
        <v>0</v>
      </c>
      <c r="BK82" s="346" t="n">
        <f aca="false">'Per item requirement'!BP82*'Global Stock listing'!$G$20</f>
        <v>0</v>
      </c>
      <c r="BL82" s="346" t="n">
        <f aca="false">'Per item requirement'!BQ82*'Global Stock listing'!$G$21</f>
        <v>0</v>
      </c>
    </row>
    <row r="83" customFormat="false" ht="15" hidden="false" customHeight="false" outlineLevel="0" collapsed="false">
      <c r="A83" s="338"/>
      <c r="B83" s="345" t="n">
        <f aca="false">'Additional items'!$B15</f>
        <v>0</v>
      </c>
      <c r="C83" s="345"/>
      <c r="D83" s="345"/>
      <c r="E83" s="345"/>
      <c r="F83" s="345"/>
      <c r="G83" s="346" t="n">
        <f aca="false">SUM(H83:BL83)</f>
        <v>0</v>
      </c>
      <c r="H83" s="347" t="n">
        <f aca="false">'Per item requirement'!M83*'Global Stock listing'!$H$28</f>
        <v>0</v>
      </c>
      <c r="I83" s="348" t="n">
        <f aca="false">'Per item requirement'!N83*'Global Stock listing'!$H$29</f>
        <v>0</v>
      </c>
      <c r="J83" s="348" t="n">
        <f aca="false">'Per item requirement'!O83*'Global Stock listing'!$H$30</f>
        <v>0</v>
      </c>
      <c r="K83" s="348" t="n">
        <f aca="false">'Per item requirement'!P83*'Global Stock listing'!$H$31</f>
        <v>0</v>
      </c>
      <c r="L83" s="348" t="n">
        <f aca="false">'Per item requirement'!Q83*'Global Stock listing'!$H$32</f>
        <v>0</v>
      </c>
      <c r="M83" s="349" t="n">
        <f aca="false">'Per item requirement'!R83*'Global Stock listing'!$H$33</f>
        <v>0</v>
      </c>
      <c r="N83" s="347" t="n">
        <f aca="false">'Per item requirement'!S83*'Global Stock listing'!$H$34</f>
        <v>0</v>
      </c>
      <c r="O83" s="348" t="n">
        <f aca="false">'Per item requirement'!T83*'Global Stock listing'!$H$35</f>
        <v>0</v>
      </c>
      <c r="P83" s="348" t="n">
        <f aca="false">'Per item requirement'!U83*'Global Stock listing'!$H$36</f>
        <v>0</v>
      </c>
      <c r="Q83" s="349" t="n">
        <f aca="false">'Per item requirement'!V83*'Global Stock listing'!$H$37</f>
        <v>0</v>
      </c>
      <c r="R83" s="351" t="n">
        <f aca="false">'Per item requirement'!W83*'Global Stock listing'!$H$38</f>
        <v>0</v>
      </c>
      <c r="S83" s="346" t="n">
        <f aca="false">'Per item requirement'!X83*'Global Stock listing'!$H$39</f>
        <v>0</v>
      </c>
      <c r="T83" s="347" t="n">
        <f aca="false">'Per item requirement'!Y83*'Global Stock listing'!$H$40</f>
        <v>0</v>
      </c>
      <c r="U83" s="348" t="n">
        <f aca="false">'Per item requirement'!Z83*'Global Stock listing'!$H$41</f>
        <v>0</v>
      </c>
      <c r="V83" s="348" t="n">
        <f aca="false">'Per item requirement'!AA83*'Global Stock listing'!$H$43</f>
        <v>0</v>
      </c>
      <c r="W83" s="349" t="n">
        <f aca="false">'Per item requirement'!AB83*'Global Stock listing'!$H$42</f>
        <v>0</v>
      </c>
      <c r="X83" s="347" t="n">
        <f aca="false">'Per item requirement'!AC83*'Global Stock listing'!$H$54</f>
        <v>0</v>
      </c>
      <c r="Y83" s="348" t="n">
        <f aca="false">'Per item requirement'!AD83*'Global Stock listing'!$H$46</f>
        <v>0</v>
      </c>
      <c r="Z83" s="348" t="n">
        <f aca="false">'Per item requirement'!AE83*'Global Stock listing'!$H$52</f>
        <v>0</v>
      </c>
      <c r="AA83" s="348" t="n">
        <f aca="false">'Per item requirement'!AF83*'Global Stock listing'!$H$50</f>
        <v>0</v>
      </c>
      <c r="AB83" s="348" t="n">
        <f aca="false">'Per item requirement'!AG83*'Global Stock listing'!$H$51</f>
        <v>0</v>
      </c>
      <c r="AC83" s="348" t="n">
        <f aca="false">'Per item requirement'!AH83*'Global Stock listing'!$H$48</f>
        <v>0</v>
      </c>
      <c r="AD83" s="348" t="n">
        <f aca="false">'Per item requirement'!AI83*'Global Stock listing'!$H$47</f>
        <v>0</v>
      </c>
      <c r="AE83" s="348" t="n">
        <f aca="false">'Per item requirement'!AJ83*'Global Stock listing'!$H$45</f>
        <v>0</v>
      </c>
      <c r="AF83" s="348" t="n">
        <f aca="false">'Per item requirement'!AK83*'Global Stock listing'!$H$44</f>
        <v>0</v>
      </c>
      <c r="AG83" s="348" t="n">
        <f aca="false">'Per item requirement'!AL83*'Global Stock listing'!$H$49</f>
        <v>0</v>
      </c>
      <c r="AH83" s="348" t="n">
        <f aca="false">'Per item requirement'!AM83*'Global Stock listing'!$H$53</f>
        <v>0</v>
      </c>
      <c r="AI83" s="348" t="n">
        <f aca="false">'Per item requirement'!AN83*'Global Stock listing'!$H$55</f>
        <v>0</v>
      </c>
      <c r="AJ83" s="348" t="n">
        <f aca="false">'Per item requirement'!AO83*'Global Stock listing'!$H$56</f>
        <v>0</v>
      </c>
      <c r="AK83" s="348" t="n">
        <f aca="false">'Per item requirement'!AP83*'Global Stock listing'!$H$57</f>
        <v>0</v>
      </c>
      <c r="AL83" s="348" t="n">
        <f aca="false">'Per item requirement'!AQ83*'Global Stock listing'!$H$58</f>
        <v>0</v>
      </c>
      <c r="AM83" s="348" t="n">
        <f aca="false">'Per item requirement'!AR83*'Global Stock listing'!$H$59</f>
        <v>0</v>
      </c>
      <c r="AN83" s="348" t="n">
        <f aca="false">'Per item requirement'!AS83*'Global Stock listing'!$H$60</f>
        <v>0</v>
      </c>
      <c r="AO83" s="348" t="n">
        <f aca="false">'Per item requirement'!AT83*'Global Stock listing'!$H$61</f>
        <v>0</v>
      </c>
      <c r="AP83" s="348" t="n">
        <f aca="false">'Per item requirement'!AU83*'Global Stock listing'!$H$62</f>
        <v>0</v>
      </c>
      <c r="AQ83" s="348" t="n">
        <f aca="false">'Per item requirement'!AV83*'Global Stock listing'!$H$63</f>
        <v>0</v>
      </c>
      <c r="AR83" s="348" t="n">
        <f aca="false">'Per item requirement'!AW83*'Global Stock listing'!$H$64</f>
        <v>0</v>
      </c>
      <c r="AS83" s="348" t="n">
        <f aca="false">'Per item requirement'!AX83*'Global Stock listing'!$H$65</f>
        <v>0</v>
      </c>
      <c r="AT83" s="348" t="n">
        <f aca="false">'Per item requirement'!AY83*'Global Stock listing'!$H$66</f>
        <v>0</v>
      </c>
      <c r="AU83" s="348" t="n">
        <f aca="false">'Per item requirement'!AZ83*'Global Stock listing'!$H$67</f>
        <v>0</v>
      </c>
      <c r="AV83" s="348" t="n">
        <f aca="false">'Per item requirement'!BA83*'Global Stock listing'!$H$68</f>
        <v>0</v>
      </c>
      <c r="AW83" s="348" t="n">
        <f aca="false">'Per item requirement'!BB83*'Global Stock listing'!$H$69</f>
        <v>0</v>
      </c>
      <c r="AX83" s="348" t="n">
        <f aca="false">'Per item requirement'!BC83*'Global Stock listing'!$H$70</f>
        <v>0</v>
      </c>
      <c r="AY83" s="348" t="n">
        <f aca="false">'Per item requirement'!BD83*'Global Stock listing'!$H$71</f>
        <v>0</v>
      </c>
      <c r="AZ83" s="348" t="n">
        <f aca="false">'Per item requirement'!BE83*'Global Stock listing'!$H$72</f>
        <v>0</v>
      </c>
      <c r="BA83" s="348" t="n">
        <f aca="false">'Per item requirement'!BF83*'Global Stock listing'!$H$73</f>
        <v>0</v>
      </c>
      <c r="BB83" s="348" t="n">
        <f aca="false">'Per item requirement'!BG83*'Global Stock listing'!$H$74</f>
        <v>0</v>
      </c>
      <c r="BC83" s="346" t="n">
        <f aca="false">'Per item requirement'!BH83*'Global Stock listing'!$G$12</f>
        <v>0</v>
      </c>
      <c r="BD83" s="346" t="n">
        <f aca="false">'Per item requirement'!BI83*'Global Stock listing'!$G$13</f>
        <v>0</v>
      </c>
      <c r="BE83" s="346" t="n">
        <f aca="false">'Per item requirement'!BJ83*'Global Stock listing'!$G$14</f>
        <v>0</v>
      </c>
      <c r="BF83" s="346" t="n">
        <f aca="false">'Per item requirement'!BK83*'Global Stock listing'!$G$15</f>
        <v>0</v>
      </c>
      <c r="BG83" s="346" t="n">
        <f aca="false">'Per item requirement'!BL83*'Global Stock listing'!$G$16</f>
        <v>0</v>
      </c>
      <c r="BH83" s="346" t="n">
        <f aca="false">'Per item requirement'!BM83*'Global Stock listing'!$G$17</f>
        <v>0</v>
      </c>
      <c r="BI83" s="346" t="n">
        <f aca="false">'Per item requirement'!BN83*'Global Stock listing'!$G$18</f>
        <v>0</v>
      </c>
      <c r="BJ83" s="346" t="n">
        <f aca="false">'Per item requirement'!BO83*'Global Stock listing'!$G$19</f>
        <v>0</v>
      </c>
      <c r="BK83" s="346" t="n">
        <f aca="false">'Per item requirement'!BP83*'Global Stock listing'!$G$20</f>
        <v>0</v>
      </c>
      <c r="BL83" s="346" t="n">
        <f aca="false">'Per item requirement'!BQ83*'Global Stock listing'!$G$21</f>
        <v>0</v>
      </c>
    </row>
    <row r="84" customFormat="false" ht="15" hidden="false" customHeight="false" outlineLevel="0" collapsed="false">
      <c r="A84" s="338"/>
      <c r="B84" s="345" t="n">
        <f aca="false">'Additional items'!$B16</f>
        <v>0</v>
      </c>
      <c r="C84" s="345"/>
      <c r="D84" s="345"/>
      <c r="E84" s="345"/>
      <c r="F84" s="345"/>
      <c r="G84" s="346" t="n">
        <f aca="false">SUM(H84:BL84)</f>
        <v>0</v>
      </c>
      <c r="H84" s="347" t="n">
        <f aca="false">'Per item requirement'!M84*'Global Stock listing'!$H$28</f>
        <v>0</v>
      </c>
      <c r="I84" s="348" t="n">
        <f aca="false">'Per item requirement'!N84*'Global Stock listing'!$H$29</f>
        <v>0</v>
      </c>
      <c r="J84" s="348" t="n">
        <f aca="false">'Per item requirement'!O84*'Global Stock listing'!$H$30</f>
        <v>0</v>
      </c>
      <c r="K84" s="348" t="n">
        <f aca="false">'Per item requirement'!P84*'Global Stock listing'!$H$31</f>
        <v>0</v>
      </c>
      <c r="L84" s="348" t="n">
        <f aca="false">'Per item requirement'!Q84*'Global Stock listing'!$H$32</f>
        <v>0</v>
      </c>
      <c r="M84" s="349" t="n">
        <f aca="false">'Per item requirement'!R84*'Global Stock listing'!$H$33</f>
        <v>0</v>
      </c>
      <c r="N84" s="347" t="n">
        <f aca="false">'Per item requirement'!S84*'Global Stock listing'!$H$34</f>
        <v>0</v>
      </c>
      <c r="O84" s="348" t="n">
        <f aca="false">'Per item requirement'!T84*'Global Stock listing'!$H$35</f>
        <v>0</v>
      </c>
      <c r="P84" s="348" t="n">
        <f aca="false">'Per item requirement'!U84*'Global Stock listing'!$H$36</f>
        <v>0</v>
      </c>
      <c r="Q84" s="349" t="n">
        <f aca="false">'Per item requirement'!V84*'Global Stock listing'!$H$37</f>
        <v>0</v>
      </c>
      <c r="R84" s="351" t="n">
        <f aca="false">'Per item requirement'!W84*'Global Stock listing'!$H$38</f>
        <v>0</v>
      </c>
      <c r="S84" s="346" t="n">
        <f aca="false">'Per item requirement'!X84*'Global Stock listing'!$H$39</f>
        <v>0</v>
      </c>
      <c r="T84" s="347" t="n">
        <f aca="false">'Per item requirement'!Y84*'Global Stock listing'!$H$40</f>
        <v>0</v>
      </c>
      <c r="U84" s="348" t="n">
        <f aca="false">'Per item requirement'!Z84*'Global Stock listing'!$H$41</f>
        <v>0</v>
      </c>
      <c r="V84" s="348" t="n">
        <f aca="false">'Per item requirement'!AA84*'Global Stock listing'!$H$43</f>
        <v>0</v>
      </c>
      <c r="W84" s="349" t="n">
        <f aca="false">'Per item requirement'!AB84*'Global Stock listing'!$H$42</f>
        <v>0</v>
      </c>
      <c r="X84" s="347" t="n">
        <f aca="false">'Per item requirement'!AC84*'Global Stock listing'!$H$54</f>
        <v>0</v>
      </c>
      <c r="Y84" s="348" t="n">
        <f aca="false">'Per item requirement'!AD84*'Global Stock listing'!$H$46</f>
        <v>0</v>
      </c>
      <c r="Z84" s="348" t="n">
        <f aca="false">'Per item requirement'!AE84*'Global Stock listing'!$H$52</f>
        <v>0</v>
      </c>
      <c r="AA84" s="348" t="n">
        <f aca="false">'Per item requirement'!AF84*'Global Stock listing'!$H$50</f>
        <v>0</v>
      </c>
      <c r="AB84" s="348" t="n">
        <f aca="false">'Per item requirement'!AG84*'Global Stock listing'!$H$51</f>
        <v>0</v>
      </c>
      <c r="AC84" s="348" t="n">
        <f aca="false">'Per item requirement'!AH84*'Global Stock listing'!$H$48</f>
        <v>0</v>
      </c>
      <c r="AD84" s="348" t="n">
        <f aca="false">'Per item requirement'!AI84*'Global Stock listing'!$H$47</f>
        <v>0</v>
      </c>
      <c r="AE84" s="348" t="n">
        <f aca="false">'Per item requirement'!AJ84*'Global Stock listing'!$H$45</f>
        <v>0</v>
      </c>
      <c r="AF84" s="348" t="n">
        <f aca="false">'Per item requirement'!AK84*'Global Stock listing'!$H$44</f>
        <v>0</v>
      </c>
      <c r="AG84" s="348" t="n">
        <f aca="false">'Per item requirement'!AL84*'Global Stock listing'!$H$49</f>
        <v>0</v>
      </c>
      <c r="AH84" s="348" t="n">
        <f aca="false">'Per item requirement'!AM84*'Global Stock listing'!$H$53</f>
        <v>0</v>
      </c>
      <c r="AI84" s="348" t="n">
        <f aca="false">'Per item requirement'!AN84*'Global Stock listing'!$H$55</f>
        <v>0</v>
      </c>
      <c r="AJ84" s="348" t="n">
        <f aca="false">'Per item requirement'!AO84*'Global Stock listing'!$H$56</f>
        <v>0</v>
      </c>
      <c r="AK84" s="348" t="n">
        <f aca="false">'Per item requirement'!AP84*'Global Stock listing'!$H$57</f>
        <v>0</v>
      </c>
      <c r="AL84" s="348" t="n">
        <f aca="false">'Per item requirement'!AQ84*'Global Stock listing'!$H$58</f>
        <v>0</v>
      </c>
      <c r="AM84" s="348" t="n">
        <f aca="false">'Per item requirement'!AR84*'Global Stock listing'!$H$59</f>
        <v>0</v>
      </c>
      <c r="AN84" s="348" t="n">
        <f aca="false">'Per item requirement'!AS84*'Global Stock listing'!$H$60</f>
        <v>0</v>
      </c>
      <c r="AO84" s="348" t="n">
        <f aca="false">'Per item requirement'!AT84*'Global Stock listing'!$H$61</f>
        <v>0</v>
      </c>
      <c r="AP84" s="348" t="n">
        <f aca="false">'Per item requirement'!AU84*'Global Stock listing'!$H$62</f>
        <v>0</v>
      </c>
      <c r="AQ84" s="348" t="n">
        <f aca="false">'Per item requirement'!AV84*'Global Stock listing'!$H$63</f>
        <v>0</v>
      </c>
      <c r="AR84" s="348" t="n">
        <f aca="false">'Per item requirement'!AW84*'Global Stock listing'!$H$64</f>
        <v>0</v>
      </c>
      <c r="AS84" s="348" t="n">
        <f aca="false">'Per item requirement'!AX84*'Global Stock listing'!$H$65</f>
        <v>0</v>
      </c>
      <c r="AT84" s="348" t="n">
        <f aca="false">'Per item requirement'!AY84*'Global Stock listing'!$H$66</f>
        <v>0</v>
      </c>
      <c r="AU84" s="348" t="n">
        <f aca="false">'Per item requirement'!AZ84*'Global Stock listing'!$H$67</f>
        <v>0</v>
      </c>
      <c r="AV84" s="348" t="n">
        <f aca="false">'Per item requirement'!BA84*'Global Stock listing'!$H$68</f>
        <v>0</v>
      </c>
      <c r="AW84" s="348" t="n">
        <f aca="false">'Per item requirement'!BB84*'Global Stock listing'!$H$69</f>
        <v>0</v>
      </c>
      <c r="AX84" s="348" t="n">
        <f aca="false">'Per item requirement'!BC84*'Global Stock listing'!$H$70</f>
        <v>0</v>
      </c>
      <c r="AY84" s="348" t="n">
        <f aca="false">'Per item requirement'!BD84*'Global Stock listing'!$H$71</f>
        <v>0</v>
      </c>
      <c r="AZ84" s="348" t="n">
        <f aca="false">'Per item requirement'!BE84*'Global Stock listing'!$H$72</f>
        <v>0</v>
      </c>
      <c r="BA84" s="348" t="n">
        <f aca="false">'Per item requirement'!BF84*'Global Stock listing'!$H$73</f>
        <v>0</v>
      </c>
      <c r="BB84" s="348" t="n">
        <f aca="false">'Per item requirement'!BG84*'Global Stock listing'!$H$74</f>
        <v>0</v>
      </c>
      <c r="BC84" s="346" t="n">
        <f aca="false">'Per item requirement'!BH84*'Global Stock listing'!$G$12</f>
        <v>0</v>
      </c>
      <c r="BD84" s="346" t="n">
        <f aca="false">'Per item requirement'!BI84*'Global Stock listing'!$G$13</f>
        <v>0</v>
      </c>
      <c r="BE84" s="346" t="n">
        <f aca="false">'Per item requirement'!BJ84*'Global Stock listing'!$G$14</f>
        <v>0</v>
      </c>
      <c r="BF84" s="346" t="n">
        <f aca="false">'Per item requirement'!BK84*'Global Stock listing'!$G$15</f>
        <v>0</v>
      </c>
      <c r="BG84" s="346" t="n">
        <f aca="false">'Per item requirement'!BL84*'Global Stock listing'!$G$16</f>
        <v>0</v>
      </c>
      <c r="BH84" s="346" t="n">
        <f aca="false">'Per item requirement'!BM84*'Global Stock listing'!$G$17</f>
        <v>0</v>
      </c>
      <c r="BI84" s="346" t="n">
        <f aca="false">'Per item requirement'!BN84*'Global Stock listing'!$G$18</f>
        <v>0</v>
      </c>
      <c r="BJ84" s="346" t="n">
        <f aca="false">'Per item requirement'!BO84*'Global Stock listing'!$G$19</f>
        <v>0</v>
      </c>
      <c r="BK84" s="346" t="n">
        <f aca="false">'Per item requirement'!BP84*'Global Stock listing'!$G$20</f>
        <v>0</v>
      </c>
      <c r="BL84" s="346" t="n">
        <f aca="false">'Per item requirement'!BQ84*'Global Stock listing'!$G$21</f>
        <v>0</v>
      </c>
    </row>
    <row r="85" customFormat="false" ht="15" hidden="false" customHeight="false" outlineLevel="0" collapsed="false">
      <c r="A85" s="338"/>
      <c r="B85" s="345" t="n">
        <f aca="false">'Additional items'!$B17</f>
        <v>0</v>
      </c>
      <c r="C85" s="345"/>
      <c r="D85" s="345"/>
      <c r="E85" s="345"/>
      <c r="F85" s="345"/>
      <c r="G85" s="346" t="n">
        <f aca="false">SUM(H85:BL85)</f>
        <v>0</v>
      </c>
      <c r="H85" s="347" t="n">
        <f aca="false">'Per item requirement'!M85*'Global Stock listing'!$H$28</f>
        <v>0</v>
      </c>
      <c r="I85" s="348" t="n">
        <f aca="false">'Per item requirement'!N85*'Global Stock listing'!$H$29</f>
        <v>0</v>
      </c>
      <c r="J85" s="348" t="n">
        <f aca="false">'Per item requirement'!O85*'Global Stock listing'!$H$30</f>
        <v>0</v>
      </c>
      <c r="K85" s="348" t="n">
        <f aca="false">'Per item requirement'!P85*'Global Stock listing'!$H$31</f>
        <v>0</v>
      </c>
      <c r="L85" s="348" t="n">
        <f aca="false">'Per item requirement'!Q85*'Global Stock listing'!$H$32</f>
        <v>0</v>
      </c>
      <c r="M85" s="349" t="n">
        <f aca="false">'Per item requirement'!R85*'Global Stock listing'!$H$33</f>
        <v>0</v>
      </c>
      <c r="N85" s="347" t="n">
        <f aca="false">'Per item requirement'!S85*'Global Stock listing'!$H$34</f>
        <v>0</v>
      </c>
      <c r="O85" s="348" t="n">
        <f aca="false">'Per item requirement'!T85*'Global Stock listing'!$H$35</f>
        <v>0</v>
      </c>
      <c r="P85" s="348" t="n">
        <f aca="false">'Per item requirement'!U85*'Global Stock listing'!$H$36</f>
        <v>0</v>
      </c>
      <c r="Q85" s="349" t="n">
        <f aca="false">'Per item requirement'!V85*'Global Stock listing'!$H$37</f>
        <v>0</v>
      </c>
      <c r="R85" s="351" t="n">
        <f aca="false">'Per item requirement'!W85*'Global Stock listing'!$H$38</f>
        <v>0</v>
      </c>
      <c r="S85" s="346" t="n">
        <f aca="false">'Per item requirement'!X85*'Global Stock listing'!$H$39</f>
        <v>0</v>
      </c>
      <c r="T85" s="347" t="n">
        <f aca="false">'Per item requirement'!Y85*'Global Stock listing'!$H$40</f>
        <v>0</v>
      </c>
      <c r="U85" s="348" t="n">
        <f aca="false">'Per item requirement'!Z85*'Global Stock listing'!$H$41</f>
        <v>0</v>
      </c>
      <c r="V85" s="348" t="n">
        <f aca="false">'Per item requirement'!AA85*'Global Stock listing'!$H$43</f>
        <v>0</v>
      </c>
      <c r="W85" s="349" t="n">
        <f aca="false">'Per item requirement'!AB85*'Global Stock listing'!$H$42</f>
        <v>0</v>
      </c>
      <c r="X85" s="347" t="n">
        <f aca="false">'Per item requirement'!AC85*'Global Stock listing'!$H$54</f>
        <v>0</v>
      </c>
      <c r="Y85" s="348" t="n">
        <f aca="false">'Per item requirement'!AD85*'Global Stock listing'!$H$46</f>
        <v>0</v>
      </c>
      <c r="Z85" s="348" t="n">
        <f aca="false">'Per item requirement'!AE85*'Global Stock listing'!$H$52</f>
        <v>0</v>
      </c>
      <c r="AA85" s="348" t="n">
        <f aca="false">'Per item requirement'!AF85*'Global Stock listing'!$H$50</f>
        <v>0</v>
      </c>
      <c r="AB85" s="348" t="n">
        <f aca="false">'Per item requirement'!AG85*'Global Stock listing'!$H$51</f>
        <v>0</v>
      </c>
      <c r="AC85" s="348" t="n">
        <f aca="false">'Per item requirement'!AH85*'Global Stock listing'!$H$48</f>
        <v>0</v>
      </c>
      <c r="AD85" s="348" t="n">
        <f aca="false">'Per item requirement'!AI85*'Global Stock listing'!$H$47</f>
        <v>0</v>
      </c>
      <c r="AE85" s="348" t="n">
        <f aca="false">'Per item requirement'!AJ85*'Global Stock listing'!$H$45</f>
        <v>0</v>
      </c>
      <c r="AF85" s="348" t="n">
        <f aca="false">'Per item requirement'!AK85*'Global Stock listing'!$H$44</f>
        <v>0</v>
      </c>
      <c r="AG85" s="348" t="n">
        <f aca="false">'Per item requirement'!AL85*'Global Stock listing'!$H$49</f>
        <v>0</v>
      </c>
      <c r="AH85" s="348" t="n">
        <f aca="false">'Per item requirement'!AM85*'Global Stock listing'!$H$53</f>
        <v>0</v>
      </c>
      <c r="AI85" s="348" t="n">
        <f aca="false">'Per item requirement'!AN85*'Global Stock listing'!$H$55</f>
        <v>0</v>
      </c>
      <c r="AJ85" s="348" t="n">
        <f aca="false">'Per item requirement'!AO85*'Global Stock listing'!$H$56</f>
        <v>0</v>
      </c>
      <c r="AK85" s="348" t="n">
        <f aca="false">'Per item requirement'!AP85*'Global Stock listing'!$H$57</f>
        <v>0</v>
      </c>
      <c r="AL85" s="348" t="n">
        <f aca="false">'Per item requirement'!AQ85*'Global Stock listing'!$H$58</f>
        <v>0</v>
      </c>
      <c r="AM85" s="348" t="n">
        <f aca="false">'Per item requirement'!AR85*'Global Stock listing'!$H$59</f>
        <v>0</v>
      </c>
      <c r="AN85" s="348" t="n">
        <f aca="false">'Per item requirement'!AS85*'Global Stock listing'!$H$60</f>
        <v>0</v>
      </c>
      <c r="AO85" s="348" t="n">
        <f aca="false">'Per item requirement'!AT85*'Global Stock listing'!$H$61</f>
        <v>0</v>
      </c>
      <c r="AP85" s="348" t="n">
        <f aca="false">'Per item requirement'!AU85*'Global Stock listing'!$H$62</f>
        <v>0</v>
      </c>
      <c r="AQ85" s="348" t="n">
        <f aca="false">'Per item requirement'!AV85*'Global Stock listing'!$H$63</f>
        <v>0</v>
      </c>
      <c r="AR85" s="348" t="n">
        <f aca="false">'Per item requirement'!AW85*'Global Stock listing'!$H$64</f>
        <v>0</v>
      </c>
      <c r="AS85" s="348" t="n">
        <f aca="false">'Per item requirement'!AX85*'Global Stock listing'!$H$65</f>
        <v>0</v>
      </c>
      <c r="AT85" s="348" t="n">
        <f aca="false">'Per item requirement'!AY85*'Global Stock listing'!$H$66</f>
        <v>0</v>
      </c>
      <c r="AU85" s="348" t="n">
        <f aca="false">'Per item requirement'!AZ85*'Global Stock listing'!$H$67</f>
        <v>0</v>
      </c>
      <c r="AV85" s="348" t="n">
        <f aca="false">'Per item requirement'!BA85*'Global Stock listing'!$H$68</f>
        <v>0</v>
      </c>
      <c r="AW85" s="348" t="n">
        <f aca="false">'Per item requirement'!BB85*'Global Stock listing'!$H$69</f>
        <v>0</v>
      </c>
      <c r="AX85" s="348" t="n">
        <f aca="false">'Per item requirement'!BC85*'Global Stock listing'!$H$70</f>
        <v>0</v>
      </c>
      <c r="AY85" s="348" t="n">
        <f aca="false">'Per item requirement'!BD85*'Global Stock listing'!$H$71</f>
        <v>0</v>
      </c>
      <c r="AZ85" s="348" t="n">
        <f aca="false">'Per item requirement'!BE85*'Global Stock listing'!$H$72</f>
        <v>0</v>
      </c>
      <c r="BA85" s="348" t="n">
        <f aca="false">'Per item requirement'!BF85*'Global Stock listing'!$H$73</f>
        <v>0</v>
      </c>
      <c r="BB85" s="348" t="n">
        <f aca="false">'Per item requirement'!BG85*'Global Stock listing'!$H$74</f>
        <v>0</v>
      </c>
      <c r="BC85" s="346" t="n">
        <f aca="false">'Per item requirement'!BH85*'Global Stock listing'!$G$12</f>
        <v>0</v>
      </c>
      <c r="BD85" s="346" t="n">
        <f aca="false">'Per item requirement'!BI85*'Global Stock listing'!$G$13</f>
        <v>0</v>
      </c>
      <c r="BE85" s="346" t="n">
        <f aca="false">'Per item requirement'!BJ85*'Global Stock listing'!$G$14</f>
        <v>0</v>
      </c>
      <c r="BF85" s="346" t="n">
        <f aca="false">'Per item requirement'!BK85*'Global Stock listing'!$G$15</f>
        <v>0</v>
      </c>
      <c r="BG85" s="346" t="n">
        <f aca="false">'Per item requirement'!BL85*'Global Stock listing'!$G$16</f>
        <v>0</v>
      </c>
      <c r="BH85" s="346" t="n">
        <f aca="false">'Per item requirement'!BM85*'Global Stock listing'!$G$17</f>
        <v>0</v>
      </c>
      <c r="BI85" s="346" t="n">
        <f aca="false">'Per item requirement'!BN85*'Global Stock listing'!$G$18</f>
        <v>0</v>
      </c>
      <c r="BJ85" s="346" t="n">
        <f aca="false">'Per item requirement'!BO85*'Global Stock listing'!$G$19</f>
        <v>0</v>
      </c>
      <c r="BK85" s="346" t="n">
        <f aca="false">'Per item requirement'!BP85*'Global Stock listing'!$G$20</f>
        <v>0</v>
      </c>
      <c r="BL85" s="346" t="n">
        <f aca="false">'Per item requirement'!BQ85*'Global Stock listing'!$G$21</f>
        <v>0</v>
      </c>
    </row>
    <row r="86" customFormat="false" ht="15" hidden="false" customHeight="false" outlineLevel="0" collapsed="false">
      <c r="A86" s="338"/>
      <c r="B86" s="345" t="n">
        <f aca="false">'Additional items'!$B18</f>
        <v>0</v>
      </c>
      <c r="C86" s="345"/>
      <c r="D86" s="345"/>
      <c r="E86" s="345"/>
      <c r="F86" s="345"/>
      <c r="G86" s="346" t="n">
        <f aca="false">SUM(H86:BL86)</f>
        <v>0</v>
      </c>
      <c r="H86" s="347" t="n">
        <f aca="false">'Per item requirement'!M86*'Global Stock listing'!$H$28</f>
        <v>0</v>
      </c>
      <c r="I86" s="348" t="n">
        <f aca="false">'Per item requirement'!N86*'Global Stock listing'!$H$29</f>
        <v>0</v>
      </c>
      <c r="J86" s="348" t="n">
        <f aca="false">'Per item requirement'!O86*'Global Stock listing'!$H$30</f>
        <v>0</v>
      </c>
      <c r="K86" s="348" t="n">
        <f aca="false">'Per item requirement'!P86*'Global Stock listing'!$H$31</f>
        <v>0</v>
      </c>
      <c r="L86" s="348" t="n">
        <f aca="false">'Per item requirement'!Q86*'Global Stock listing'!$H$32</f>
        <v>0</v>
      </c>
      <c r="M86" s="349" t="n">
        <f aca="false">'Per item requirement'!R86*'Global Stock listing'!$H$33</f>
        <v>0</v>
      </c>
      <c r="N86" s="347" t="n">
        <f aca="false">'Per item requirement'!S86*'Global Stock listing'!$H$34</f>
        <v>0</v>
      </c>
      <c r="O86" s="348" t="n">
        <f aca="false">'Per item requirement'!T86*'Global Stock listing'!$H$35</f>
        <v>0</v>
      </c>
      <c r="P86" s="348" t="n">
        <f aca="false">'Per item requirement'!U86*'Global Stock listing'!$H$36</f>
        <v>0</v>
      </c>
      <c r="Q86" s="349" t="n">
        <f aca="false">'Per item requirement'!V86*'Global Stock listing'!$H$37</f>
        <v>0</v>
      </c>
      <c r="R86" s="351" t="n">
        <f aca="false">'Per item requirement'!W86*'Global Stock listing'!$H$38</f>
        <v>0</v>
      </c>
      <c r="S86" s="346" t="n">
        <f aca="false">'Per item requirement'!X86*'Global Stock listing'!$H$39</f>
        <v>0</v>
      </c>
      <c r="T86" s="347" t="n">
        <f aca="false">'Per item requirement'!Y86*'Global Stock listing'!$H$40</f>
        <v>0</v>
      </c>
      <c r="U86" s="348" t="n">
        <f aca="false">'Per item requirement'!Z86*'Global Stock listing'!$H$41</f>
        <v>0</v>
      </c>
      <c r="V86" s="348" t="n">
        <f aca="false">'Per item requirement'!AA86*'Global Stock listing'!$H$43</f>
        <v>0</v>
      </c>
      <c r="W86" s="349" t="n">
        <f aca="false">'Per item requirement'!AB86*'Global Stock listing'!$H$42</f>
        <v>0</v>
      </c>
      <c r="X86" s="347" t="n">
        <f aca="false">'Per item requirement'!AC86*'Global Stock listing'!$H$54</f>
        <v>0</v>
      </c>
      <c r="Y86" s="348" t="n">
        <f aca="false">'Per item requirement'!AD86*'Global Stock listing'!$H$46</f>
        <v>0</v>
      </c>
      <c r="Z86" s="348" t="n">
        <f aca="false">'Per item requirement'!AE86*'Global Stock listing'!$H$52</f>
        <v>0</v>
      </c>
      <c r="AA86" s="348" t="n">
        <f aca="false">'Per item requirement'!AF86*'Global Stock listing'!$H$50</f>
        <v>0</v>
      </c>
      <c r="AB86" s="348" t="n">
        <f aca="false">'Per item requirement'!AG86*'Global Stock listing'!$H$51</f>
        <v>0</v>
      </c>
      <c r="AC86" s="348" t="n">
        <f aca="false">'Per item requirement'!AH86*'Global Stock listing'!$H$48</f>
        <v>0</v>
      </c>
      <c r="AD86" s="348" t="n">
        <f aca="false">'Per item requirement'!AI86*'Global Stock listing'!$H$47</f>
        <v>0</v>
      </c>
      <c r="AE86" s="348" t="n">
        <f aca="false">'Per item requirement'!AJ86*'Global Stock listing'!$H$45</f>
        <v>0</v>
      </c>
      <c r="AF86" s="348" t="n">
        <f aca="false">'Per item requirement'!AK86*'Global Stock listing'!$H$44</f>
        <v>0</v>
      </c>
      <c r="AG86" s="348" t="n">
        <f aca="false">'Per item requirement'!AL86*'Global Stock listing'!$H$49</f>
        <v>0</v>
      </c>
      <c r="AH86" s="348" t="n">
        <f aca="false">'Per item requirement'!AM86*'Global Stock listing'!$H$53</f>
        <v>0</v>
      </c>
      <c r="AI86" s="348" t="n">
        <f aca="false">'Per item requirement'!AN86*'Global Stock listing'!$H$55</f>
        <v>0</v>
      </c>
      <c r="AJ86" s="348" t="n">
        <f aca="false">'Per item requirement'!AO86*'Global Stock listing'!$H$56</f>
        <v>0</v>
      </c>
      <c r="AK86" s="348" t="n">
        <f aca="false">'Per item requirement'!AP86*'Global Stock listing'!$H$57</f>
        <v>0</v>
      </c>
      <c r="AL86" s="348" t="n">
        <f aca="false">'Per item requirement'!AQ86*'Global Stock listing'!$H$58</f>
        <v>0</v>
      </c>
      <c r="AM86" s="348" t="n">
        <f aca="false">'Per item requirement'!AR86*'Global Stock listing'!$H$59</f>
        <v>0</v>
      </c>
      <c r="AN86" s="348" t="n">
        <f aca="false">'Per item requirement'!AS86*'Global Stock listing'!$H$60</f>
        <v>0</v>
      </c>
      <c r="AO86" s="348" t="n">
        <f aca="false">'Per item requirement'!AT86*'Global Stock listing'!$H$61</f>
        <v>0</v>
      </c>
      <c r="AP86" s="348" t="n">
        <f aca="false">'Per item requirement'!AU86*'Global Stock listing'!$H$62</f>
        <v>0</v>
      </c>
      <c r="AQ86" s="348" t="n">
        <f aca="false">'Per item requirement'!AV86*'Global Stock listing'!$H$63</f>
        <v>0</v>
      </c>
      <c r="AR86" s="348" t="n">
        <f aca="false">'Per item requirement'!AW86*'Global Stock listing'!$H$64</f>
        <v>0</v>
      </c>
      <c r="AS86" s="348" t="n">
        <f aca="false">'Per item requirement'!AX86*'Global Stock listing'!$H$65</f>
        <v>0</v>
      </c>
      <c r="AT86" s="348" t="n">
        <f aca="false">'Per item requirement'!AY86*'Global Stock listing'!$H$66</f>
        <v>0</v>
      </c>
      <c r="AU86" s="348" t="n">
        <f aca="false">'Per item requirement'!AZ86*'Global Stock listing'!$H$67</f>
        <v>0</v>
      </c>
      <c r="AV86" s="348" t="n">
        <f aca="false">'Per item requirement'!BA86*'Global Stock listing'!$H$68</f>
        <v>0</v>
      </c>
      <c r="AW86" s="348" t="n">
        <f aca="false">'Per item requirement'!BB86*'Global Stock listing'!$H$69</f>
        <v>0</v>
      </c>
      <c r="AX86" s="348" t="n">
        <f aca="false">'Per item requirement'!BC86*'Global Stock listing'!$H$70</f>
        <v>0</v>
      </c>
      <c r="AY86" s="348" t="n">
        <f aca="false">'Per item requirement'!BD86*'Global Stock listing'!$H$71</f>
        <v>0</v>
      </c>
      <c r="AZ86" s="348" t="n">
        <f aca="false">'Per item requirement'!BE86*'Global Stock listing'!$H$72</f>
        <v>0</v>
      </c>
      <c r="BA86" s="348" t="n">
        <f aca="false">'Per item requirement'!BF86*'Global Stock listing'!$H$73</f>
        <v>0</v>
      </c>
      <c r="BB86" s="348" t="n">
        <f aca="false">'Per item requirement'!BG86*'Global Stock listing'!$H$74</f>
        <v>0</v>
      </c>
      <c r="BC86" s="346" t="n">
        <f aca="false">'Per item requirement'!BH86*'Global Stock listing'!$G$12</f>
        <v>0</v>
      </c>
      <c r="BD86" s="346" t="n">
        <f aca="false">'Per item requirement'!BI86*'Global Stock listing'!$G$13</f>
        <v>0</v>
      </c>
      <c r="BE86" s="346" t="n">
        <f aca="false">'Per item requirement'!BJ86*'Global Stock listing'!$G$14</f>
        <v>0</v>
      </c>
      <c r="BF86" s="346" t="n">
        <f aca="false">'Per item requirement'!BK86*'Global Stock listing'!$G$15</f>
        <v>0</v>
      </c>
      <c r="BG86" s="346" t="n">
        <f aca="false">'Per item requirement'!BL86*'Global Stock listing'!$G$16</f>
        <v>0</v>
      </c>
      <c r="BH86" s="346" t="n">
        <f aca="false">'Per item requirement'!BM86*'Global Stock listing'!$G$17</f>
        <v>0</v>
      </c>
      <c r="BI86" s="346" t="n">
        <f aca="false">'Per item requirement'!BN86*'Global Stock listing'!$G$18</f>
        <v>0</v>
      </c>
      <c r="BJ86" s="346" t="n">
        <f aca="false">'Per item requirement'!BO86*'Global Stock listing'!$G$19</f>
        <v>0</v>
      </c>
      <c r="BK86" s="346" t="n">
        <f aca="false">'Per item requirement'!BP86*'Global Stock listing'!$G$20</f>
        <v>0</v>
      </c>
      <c r="BL86" s="346" t="n">
        <f aca="false">'Per item requirement'!BQ86*'Global Stock listing'!$G$21</f>
        <v>0</v>
      </c>
    </row>
    <row r="87" customFormat="false" ht="15" hidden="false" customHeight="false" outlineLevel="0" collapsed="false">
      <c r="A87" s="338"/>
      <c r="B87" s="345" t="n">
        <f aca="false">'Additional items'!$B19</f>
        <v>0</v>
      </c>
      <c r="C87" s="345"/>
      <c r="D87" s="345"/>
      <c r="E87" s="345"/>
      <c r="F87" s="345"/>
      <c r="G87" s="346" t="n">
        <f aca="false">SUM(H87:BL87)</f>
        <v>0</v>
      </c>
      <c r="H87" s="347" t="n">
        <f aca="false">'Per item requirement'!M87*'Global Stock listing'!$H$28</f>
        <v>0</v>
      </c>
      <c r="I87" s="348" t="n">
        <f aca="false">'Per item requirement'!N87*'Global Stock listing'!$H$29</f>
        <v>0</v>
      </c>
      <c r="J87" s="348" t="n">
        <f aca="false">'Per item requirement'!O87*'Global Stock listing'!$H$30</f>
        <v>0</v>
      </c>
      <c r="K87" s="348" t="n">
        <f aca="false">'Per item requirement'!P87*'Global Stock listing'!$H$31</f>
        <v>0</v>
      </c>
      <c r="L87" s="348" t="n">
        <f aca="false">'Per item requirement'!Q87*'Global Stock listing'!$H$32</f>
        <v>0</v>
      </c>
      <c r="M87" s="349" t="n">
        <f aca="false">'Per item requirement'!R87*'Global Stock listing'!$H$33</f>
        <v>0</v>
      </c>
      <c r="N87" s="347" t="n">
        <f aca="false">'Per item requirement'!S87*'Global Stock listing'!$H$34</f>
        <v>0</v>
      </c>
      <c r="O87" s="348" t="n">
        <f aca="false">'Per item requirement'!T87*'Global Stock listing'!$H$35</f>
        <v>0</v>
      </c>
      <c r="P87" s="348" t="n">
        <f aca="false">'Per item requirement'!U87*'Global Stock listing'!$H$36</f>
        <v>0</v>
      </c>
      <c r="Q87" s="349" t="n">
        <f aca="false">'Per item requirement'!V87*'Global Stock listing'!$H$37</f>
        <v>0</v>
      </c>
      <c r="R87" s="351" t="n">
        <f aca="false">'Per item requirement'!W87*'Global Stock listing'!$H$38</f>
        <v>0</v>
      </c>
      <c r="S87" s="346" t="n">
        <f aca="false">'Per item requirement'!X87*'Global Stock listing'!$H$39</f>
        <v>0</v>
      </c>
      <c r="T87" s="347" t="n">
        <f aca="false">'Per item requirement'!Y87*'Global Stock listing'!$H$40</f>
        <v>0</v>
      </c>
      <c r="U87" s="348" t="n">
        <f aca="false">'Per item requirement'!Z87*'Global Stock listing'!$H$41</f>
        <v>0</v>
      </c>
      <c r="V87" s="348" t="n">
        <f aca="false">'Per item requirement'!AA87*'Global Stock listing'!$H$43</f>
        <v>0</v>
      </c>
      <c r="W87" s="349" t="n">
        <f aca="false">'Per item requirement'!AB87*'Global Stock listing'!$H$42</f>
        <v>0</v>
      </c>
      <c r="X87" s="347" t="n">
        <f aca="false">'Per item requirement'!AC87*'Global Stock listing'!$H$54</f>
        <v>0</v>
      </c>
      <c r="Y87" s="348" t="n">
        <f aca="false">'Per item requirement'!AD87*'Global Stock listing'!$H$46</f>
        <v>0</v>
      </c>
      <c r="Z87" s="348" t="n">
        <f aca="false">'Per item requirement'!AE87*'Global Stock listing'!$H$52</f>
        <v>0</v>
      </c>
      <c r="AA87" s="348" t="n">
        <f aca="false">'Per item requirement'!AF87*'Global Stock listing'!$H$50</f>
        <v>0</v>
      </c>
      <c r="AB87" s="348" t="n">
        <f aca="false">'Per item requirement'!AG87*'Global Stock listing'!$H$51</f>
        <v>0</v>
      </c>
      <c r="AC87" s="348" t="n">
        <f aca="false">'Per item requirement'!AH87*'Global Stock listing'!$H$48</f>
        <v>0</v>
      </c>
      <c r="AD87" s="348" t="n">
        <f aca="false">'Per item requirement'!AI87*'Global Stock listing'!$H$47</f>
        <v>0</v>
      </c>
      <c r="AE87" s="348" t="n">
        <f aca="false">'Per item requirement'!AJ87*'Global Stock listing'!$H$45</f>
        <v>0</v>
      </c>
      <c r="AF87" s="348" t="n">
        <f aca="false">'Per item requirement'!AK87*'Global Stock listing'!$H$44</f>
        <v>0</v>
      </c>
      <c r="AG87" s="348" t="n">
        <f aca="false">'Per item requirement'!AL87*'Global Stock listing'!$H$49</f>
        <v>0</v>
      </c>
      <c r="AH87" s="348" t="n">
        <f aca="false">'Per item requirement'!AM87*'Global Stock listing'!$H$53</f>
        <v>0</v>
      </c>
      <c r="AI87" s="348" t="n">
        <f aca="false">'Per item requirement'!AN87*'Global Stock listing'!$H$55</f>
        <v>0</v>
      </c>
      <c r="AJ87" s="348" t="n">
        <f aca="false">'Per item requirement'!AO87*'Global Stock listing'!$H$56</f>
        <v>0</v>
      </c>
      <c r="AK87" s="348" t="n">
        <f aca="false">'Per item requirement'!AP87*'Global Stock listing'!$H$57</f>
        <v>0</v>
      </c>
      <c r="AL87" s="348" t="n">
        <f aca="false">'Per item requirement'!AQ87*'Global Stock listing'!$H$58</f>
        <v>0</v>
      </c>
      <c r="AM87" s="348" t="n">
        <f aca="false">'Per item requirement'!AR87*'Global Stock listing'!$H$59</f>
        <v>0</v>
      </c>
      <c r="AN87" s="348" t="n">
        <f aca="false">'Per item requirement'!AS87*'Global Stock listing'!$H$60</f>
        <v>0</v>
      </c>
      <c r="AO87" s="348" t="n">
        <f aca="false">'Per item requirement'!AT87*'Global Stock listing'!$H$61</f>
        <v>0</v>
      </c>
      <c r="AP87" s="348" t="n">
        <f aca="false">'Per item requirement'!AU87*'Global Stock listing'!$H$62</f>
        <v>0</v>
      </c>
      <c r="AQ87" s="348" t="n">
        <f aca="false">'Per item requirement'!AV87*'Global Stock listing'!$H$63</f>
        <v>0</v>
      </c>
      <c r="AR87" s="348" t="n">
        <f aca="false">'Per item requirement'!AW87*'Global Stock listing'!$H$64</f>
        <v>0</v>
      </c>
      <c r="AS87" s="348" t="n">
        <f aca="false">'Per item requirement'!AX87*'Global Stock listing'!$H$65</f>
        <v>0</v>
      </c>
      <c r="AT87" s="348" t="n">
        <f aca="false">'Per item requirement'!AY87*'Global Stock listing'!$H$66</f>
        <v>0</v>
      </c>
      <c r="AU87" s="348" t="n">
        <f aca="false">'Per item requirement'!AZ87*'Global Stock listing'!$H$67</f>
        <v>0</v>
      </c>
      <c r="AV87" s="348" t="n">
        <f aca="false">'Per item requirement'!BA87*'Global Stock listing'!$H$68</f>
        <v>0</v>
      </c>
      <c r="AW87" s="348" t="n">
        <f aca="false">'Per item requirement'!BB87*'Global Stock listing'!$H$69</f>
        <v>0</v>
      </c>
      <c r="AX87" s="348" t="n">
        <f aca="false">'Per item requirement'!BC87*'Global Stock listing'!$H$70</f>
        <v>0</v>
      </c>
      <c r="AY87" s="348" t="n">
        <f aca="false">'Per item requirement'!BD87*'Global Stock listing'!$H$71</f>
        <v>0</v>
      </c>
      <c r="AZ87" s="348" t="n">
        <f aca="false">'Per item requirement'!BE87*'Global Stock listing'!$H$72</f>
        <v>0</v>
      </c>
      <c r="BA87" s="348" t="n">
        <f aca="false">'Per item requirement'!BF87*'Global Stock listing'!$H$73</f>
        <v>0</v>
      </c>
      <c r="BB87" s="348" t="n">
        <f aca="false">'Per item requirement'!BG87*'Global Stock listing'!$H$74</f>
        <v>0</v>
      </c>
      <c r="BC87" s="346" t="n">
        <f aca="false">'Per item requirement'!BH87*'Global Stock listing'!$G$12</f>
        <v>0</v>
      </c>
      <c r="BD87" s="346" t="n">
        <f aca="false">'Per item requirement'!BI87*'Global Stock listing'!$G$13</f>
        <v>0</v>
      </c>
      <c r="BE87" s="346" t="n">
        <f aca="false">'Per item requirement'!BJ87*'Global Stock listing'!$G$14</f>
        <v>0</v>
      </c>
      <c r="BF87" s="346" t="n">
        <f aca="false">'Per item requirement'!BK87*'Global Stock listing'!$G$15</f>
        <v>0</v>
      </c>
      <c r="BG87" s="346" t="n">
        <f aca="false">'Per item requirement'!BL87*'Global Stock listing'!$G$16</f>
        <v>0</v>
      </c>
      <c r="BH87" s="346" t="n">
        <f aca="false">'Per item requirement'!BM87*'Global Stock listing'!$G$17</f>
        <v>0</v>
      </c>
      <c r="BI87" s="346" t="n">
        <f aca="false">'Per item requirement'!BN87*'Global Stock listing'!$G$18</f>
        <v>0</v>
      </c>
      <c r="BJ87" s="346" t="n">
        <f aca="false">'Per item requirement'!BO87*'Global Stock listing'!$G$19</f>
        <v>0</v>
      </c>
      <c r="BK87" s="346" t="n">
        <f aca="false">'Per item requirement'!BP87*'Global Stock listing'!$G$20</f>
        <v>0</v>
      </c>
      <c r="BL87" s="346" t="n">
        <f aca="false">'Per item requirement'!BQ87*'Global Stock listing'!$G$21</f>
        <v>0</v>
      </c>
    </row>
    <row r="88" customFormat="false" ht="15" hidden="false" customHeight="false" outlineLevel="0" collapsed="false">
      <c r="A88" s="338"/>
      <c r="B88" s="345" t="n">
        <f aca="false">'Additional items'!$B20</f>
        <v>0</v>
      </c>
      <c r="C88" s="345"/>
      <c r="D88" s="345"/>
      <c r="E88" s="345"/>
      <c r="F88" s="345"/>
      <c r="G88" s="346" t="n">
        <f aca="false">SUM(H88:BL88)</f>
        <v>0</v>
      </c>
      <c r="H88" s="347" t="n">
        <f aca="false">'Per item requirement'!M88*'Global Stock listing'!$H$28</f>
        <v>0</v>
      </c>
      <c r="I88" s="348" t="n">
        <f aca="false">'Per item requirement'!N88*'Global Stock listing'!$H$29</f>
        <v>0</v>
      </c>
      <c r="J88" s="348" t="n">
        <f aca="false">'Per item requirement'!O88*'Global Stock listing'!$H$30</f>
        <v>0</v>
      </c>
      <c r="K88" s="348" t="n">
        <f aca="false">'Per item requirement'!P88*'Global Stock listing'!$H$31</f>
        <v>0</v>
      </c>
      <c r="L88" s="348" t="n">
        <f aca="false">'Per item requirement'!Q88*'Global Stock listing'!$H$32</f>
        <v>0</v>
      </c>
      <c r="M88" s="349" t="n">
        <f aca="false">'Per item requirement'!R88*'Global Stock listing'!$H$33</f>
        <v>0</v>
      </c>
      <c r="N88" s="347" t="n">
        <f aca="false">'Per item requirement'!S88*'Global Stock listing'!$H$34</f>
        <v>0</v>
      </c>
      <c r="O88" s="348" t="n">
        <f aca="false">'Per item requirement'!T88*'Global Stock listing'!$H$35</f>
        <v>0</v>
      </c>
      <c r="P88" s="348" t="n">
        <f aca="false">'Per item requirement'!U88*'Global Stock listing'!$H$36</f>
        <v>0</v>
      </c>
      <c r="Q88" s="349" t="n">
        <f aca="false">'Per item requirement'!V88*'Global Stock listing'!$H$37</f>
        <v>0</v>
      </c>
      <c r="R88" s="351" t="n">
        <f aca="false">'Per item requirement'!W88*'Global Stock listing'!$H$38</f>
        <v>0</v>
      </c>
      <c r="S88" s="346" t="n">
        <f aca="false">'Per item requirement'!X88*'Global Stock listing'!$H$39</f>
        <v>0</v>
      </c>
      <c r="T88" s="347" t="n">
        <f aca="false">'Per item requirement'!Y88*'Global Stock listing'!$H$40</f>
        <v>0</v>
      </c>
      <c r="U88" s="348" t="n">
        <f aca="false">'Per item requirement'!Z88*'Global Stock listing'!$H$41</f>
        <v>0</v>
      </c>
      <c r="V88" s="348" t="n">
        <f aca="false">'Per item requirement'!AA88*'Global Stock listing'!$H$43</f>
        <v>0</v>
      </c>
      <c r="W88" s="349" t="n">
        <f aca="false">'Per item requirement'!AB88*'Global Stock listing'!$H$42</f>
        <v>0</v>
      </c>
      <c r="X88" s="347" t="n">
        <f aca="false">'Per item requirement'!AC88*'Global Stock listing'!$H$54</f>
        <v>0</v>
      </c>
      <c r="Y88" s="348" t="n">
        <f aca="false">'Per item requirement'!AD88*'Global Stock listing'!$H$46</f>
        <v>0</v>
      </c>
      <c r="Z88" s="348" t="n">
        <f aca="false">'Per item requirement'!AE88*'Global Stock listing'!$H$52</f>
        <v>0</v>
      </c>
      <c r="AA88" s="348" t="n">
        <f aca="false">'Per item requirement'!AF88*'Global Stock listing'!$H$50</f>
        <v>0</v>
      </c>
      <c r="AB88" s="348" t="n">
        <f aca="false">'Per item requirement'!AG88*'Global Stock listing'!$H$51</f>
        <v>0</v>
      </c>
      <c r="AC88" s="348" t="n">
        <f aca="false">'Per item requirement'!AH88*'Global Stock listing'!$H$48</f>
        <v>0</v>
      </c>
      <c r="AD88" s="348" t="n">
        <f aca="false">'Per item requirement'!AI88*'Global Stock listing'!$H$47</f>
        <v>0</v>
      </c>
      <c r="AE88" s="348" t="n">
        <f aca="false">'Per item requirement'!AJ88*'Global Stock listing'!$H$45</f>
        <v>0</v>
      </c>
      <c r="AF88" s="348" t="n">
        <f aca="false">'Per item requirement'!AK88*'Global Stock listing'!$H$44</f>
        <v>0</v>
      </c>
      <c r="AG88" s="348" t="n">
        <f aca="false">'Per item requirement'!AL88*'Global Stock listing'!$H$49</f>
        <v>0</v>
      </c>
      <c r="AH88" s="348" t="n">
        <f aca="false">'Per item requirement'!AM88*'Global Stock listing'!$H$53</f>
        <v>0</v>
      </c>
      <c r="AI88" s="348" t="n">
        <f aca="false">'Per item requirement'!AN88*'Global Stock listing'!$H$55</f>
        <v>0</v>
      </c>
      <c r="AJ88" s="348" t="n">
        <f aca="false">'Per item requirement'!AO88*'Global Stock listing'!$H$56</f>
        <v>0</v>
      </c>
      <c r="AK88" s="348" t="n">
        <f aca="false">'Per item requirement'!AP88*'Global Stock listing'!$H$57</f>
        <v>0</v>
      </c>
      <c r="AL88" s="348" t="n">
        <f aca="false">'Per item requirement'!AQ88*'Global Stock listing'!$H$58</f>
        <v>0</v>
      </c>
      <c r="AM88" s="348" t="n">
        <f aca="false">'Per item requirement'!AR88*'Global Stock listing'!$H$59</f>
        <v>0</v>
      </c>
      <c r="AN88" s="348" t="n">
        <f aca="false">'Per item requirement'!AS88*'Global Stock listing'!$H$60</f>
        <v>0</v>
      </c>
      <c r="AO88" s="348" t="n">
        <f aca="false">'Per item requirement'!AT88*'Global Stock listing'!$H$61</f>
        <v>0</v>
      </c>
      <c r="AP88" s="348" t="n">
        <f aca="false">'Per item requirement'!AU88*'Global Stock listing'!$H$62</f>
        <v>0</v>
      </c>
      <c r="AQ88" s="348" t="n">
        <f aca="false">'Per item requirement'!AV88*'Global Stock listing'!$H$63</f>
        <v>0</v>
      </c>
      <c r="AR88" s="348" t="n">
        <f aca="false">'Per item requirement'!AW88*'Global Stock listing'!$H$64</f>
        <v>0</v>
      </c>
      <c r="AS88" s="348" t="n">
        <f aca="false">'Per item requirement'!AX88*'Global Stock listing'!$H$65</f>
        <v>0</v>
      </c>
      <c r="AT88" s="348" t="n">
        <f aca="false">'Per item requirement'!AY88*'Global Stock listing'!$H$66</f>
        <v>0</v>
      </c>
      <c r="AU88" s="348" t="n">
        <f aca="false">'Per item requirement'!AZ88*'Global Stock listing'!$H$67</f>
        <v>0</v>
      </c>
      <c r="AV88" s="348" t="n">
        <f aca="false">'Per item requirement'!BA88*'Global Stock listing'!$H$68</f>
        <v>0</v>
      </c>
      <c r="AW88" s="348" t="n">
        <f aca="false">'Per item requirement'!BB88*'Global Stock listing'!$H$69</f>
        <v>0</v>
      </c>
      <c r="AX88" s="348" t="n">
        <f aca="false">'Per item requirement'!BC88*'Global Stock listing'!$H$70</f>
        <v>0</v>
      </c>
      <c r="AY88" s="348" t="n">
        <f aca="false">'Per item requirement'!BD88*'Global Stock listing'!$H$71</f>
        <v>0</v>
      </c>
      <c r="AZ88" s="348" t="n">
        <f aca="false">'Per item requirement'!BE88*'Global Stock listing'!$H$72</f>
        <v>0</v>
      </c>
      <c r="BA88" s="348" t="n">
        <f aca="false">'Per item requirement'!BF88*'Global Stock listing'!$H$73</f>
        <v>0</v>
      </c>
      <c r="BB88" s="348" t="n">
        <f aca="false">'Per item requirement'!BG88*'Global Stock listing'!$H$74</f>
        <v>0</v>
      </c>
      <c r="BC88" s="346" t="n">
        <f aca="false">'Per item requirement'!BH88*'Global Stock listing'!$G$12</f>
        <v>0</v>
      </c>
      <c r="BD88" s="346" t="n">
        <f aca="false">'Per item requirement'!BI88*'Global Stock listing'!$G$13</f>
        <v>0</v>
      </c>
      <c r="BE88" s="346" t="n">
        <f aca="false">'Per item requirement'!BJ88*'Global Stock listing'!$G$14</f>
        <v>0</v>
      </c>
      <c r="BF88" s="346" t="n">
        <f aca="false">'Per item requirement'!BK88*'Global Stock listing'!$G$15</f>
        <v>0</v>
      </c>
      <c r="BG88" s="346" t="n">
        <f aca="false">'Per item requirement'!BL88*'Global Stock listing'!$G$16</f>
        <v>0</v>
      </c>
      <c r="BH88" s="346" t="n">
        <f aca="false">'Per item requirement'!BM88*'Global Stock listing'!$G$17</f>
        <v>0</v>
      </c>
      <c r="BI88" s="346" t="n">
        <f aca="false">'Per item requirement'!BN88*'Global Stock listing'!$G$18</f>
        <v>0</v>
      </c>
      <c r="BJ88" s="346" t="n">
        <f aca="false">'Per item requirement'!BO88*'Global Stock listing'!$G$19</f>
        <v>0</v>
      </c>
      <c r="BK88" s="346" t="n">
        <f aca="false">'Per item requirement'!BP88*'Global Stock listing'!$G$20</f>
        <v>0</v>
      </c>
      <c r="BL88" s="346" t="n">
        <f aca="false">'Per item requirement'!BQ88*'Global Stock listing'!$G$21</f>
        <v>0</v>
      </c>
    </row>
    <row r="89" customFormat="false" ht="15" hidden="false" customHeight="false" outlineLevel="0" collapsed="false">
      <c r="A89" s="338"/>
      <c r="B89" s="345" t="n">
        <f aca="false">'Additional items'!$B21</f>
        <v>0</v>
      </c>
      <c r="C89" s="345"/>
      <c r="D89" s="345"/>
      <c r="E89" s="345"/>
      <c r="F89" s="345"/>
      <c r="G89" s="346" t="n">
        <f aca="false">SUM(H89:BL89)</f>
        <v>0</v>
      </c>
      <c r="H89" s="347" t="n">
        <f aca="false">'Per item requirement'!M89*'Global Stock listing'!$H$28</f>
        <v>0</v>
      </c>
      <c r="I89" s="348" t="n">
        <f aca="false">'Per item requirement'!N89*'Global Stock listing'!$H$29</f>
        <v>0</v>
      </c>
      <c r="J89" s="348" t="n">
        <f aca="false">'Per item requirement'!O89*'Global Stock listing'!$H$30</f>
        <v>0</v>
      </c>
      <c r="K89" s="348" t="n">
        <f aca="false">'Per item requirement'!P89*'Global Stock listing'!$H$31</f>
        <v>0</v>
      </c>
      <c r="L89" s="348" t="n">
        <f aca="false">'Per item requirement'!Q89*'Global Stock listing'!$H$32</f>
        <v>0</v>
      </c>
      <c r="M89" s="349" t="n">
        <f aca="false">'Per item requirement'!R89*'Global Stock listing'!$H$33</f>
        <v>0</v>
      </c>
      <c r="N89" s="347" t="n">
        <f aca="false">'Per item requirement'!S89*'Global Stock listing'!$H$34</f>
        <v>0</v>
      </c>
      <c r="O89" s="348" t="n">
        <f aca="false">'Per item requirement'!T89*'Global Stock listing'!$H$35</f>
        <v>0</v>
      </c>
      <c r="P89" s="348" t="n">
        <f aca="false">'Per item requirement'!U89*'Global Stock listing'!$H$36</f>
        <v>0</v>
      </c>
      <c r="Q89" s="349" t="n">
        <f aca="false">'Per item requirement'!V89*'Global Stock listing'!$H$37</f>
        <v>0</v>
      </c>
      <c r="R89" s="351" t="n">
        <f aca="false">'Per item requirement'!W89*'Global Stock listing'!$H$38</f>
        <v>0</v>
      </c>
      <c r="S89" s="346" t="n">
        <f aca="false">'Per item requirement'!X89*'Global Stock listing'!$H$39</f>
        <v>0</v>
      </c>
      <c r="T89" s="347" t="n">
        <f aca="false">'Per item requirement'!Y89*'Global Stock listing'!$H$40</f>
        <v>0</v>
      </c>
      <c r="U89" s="348" t="n">
        <f aca="false">'Per item requirement'!Z89*'Global Stock listing'!$H$41</f>
        <v>0</v>
      </c>
      <c r="V89" s="348" t="n">
        <f aca="false">'Per item requirement'!AA89*'Global Stock listing'!$H$43</f>
        <v>0</v>
      </c>
      <c r="W89" s="349" t="n">
        <f aca="false">'Per item requirement'!AB89*'Global Stock listing'!$H$42</f>
        <v>0</v>
      </c>
      <c r="X89" s="347" t="n">
        <f aca="false">'Per item requirement'!AC89*'Global Stock listing'!$H$54</f>
        <v>0</v>
      </c>
      <c r="Y89" s="348" t="n">
        <f aca="false">'Per item requirement'!AD89*'Global Stock listing'!$H$46</f>
        <v>0</v>
      </c>
      <c r="Z89" s="348" t="n">
        <f aca="false">'Per item requirement'!AE89*'Global Stock listing'!$H$52</f>
        <v>0</v>
      </c>
      <c r="AA89" s="348" t="n">
        <f aca="false">'Per item requirement'!AF89*'Global Stock listing'!$H$50</f>
        <v>0</v>
      </c>
      <c r="AB89" s="348" t="n">
        <f aca="false">'Per item requirement'!AG89*'Global Stock listing'!$H$51</f>
        <v>0</v>
      </c>
      <c r="AC89" s="348" t="n">
        <f aca="false">'Per item requirement'!AH89*'Global Stock listing'!$H$48</f>
        <v>0</v>
      </c>
      <c r="AD89" s="348" t="n">
        <f aca="false">'Per item requirement'!AI89*'Global Stock listing'!$H$47</f>
        <v>0</v>
      </c>
      <c r="AE89" s="348" t="n">
        <f aca="false">'Per item requirement'!AJ89*'Global Stock listing'!$H$45</f>
        <v>0</v>
      </c>
      <c r="AF89" s="348" t="n">
        <f aca="false">'Per item requirement'!AK89*'Global Stock listing'!$H$44</f>
        <v>0</v>
      </c>
      <c r="AG89" s="348" t="n">
        <f aca="false">'Per item requirement'!AL89*'Global Stock listing'!$H$49</f>
        <v>0</v>
      </c>
      <c r="AH89" s="348" t="n">
        <f aca="false">'Per item requirement'!AM89*'Global Stock listing'!$H$53</f>
        <v>0</v>
      </c>
      <c r="AI89" s="348" t="n">
        <f aca="false">'Per item requirement'!AN89*'Global Stock listing'!$H$55</f>
        <v>0</v>
      </c>
      <c r="AJ89" s="348" t="n">
        <f aca="false">'Per item requirement'!AO89*'Global Stock listing'!$H$56</f>
        <v>0</v>
      </c>
      <c r="AK89" s="348" t="n">
        <f aca="false">'Per item requirement'!AP89*'Global Stock listing'!$H$57</f>
        <v>0</v>
      </c>
      <c r="AL89" s="348" t="n">
        <f aca="false">'Per item requirement'!AQ89*'Global Stock listing'!$H$58</f>
        <v>0</v>
      </c>
      <c r="AM89" s="348" t="n">
        <f aca="false">'Per item requirement'!AR89*'Global Stock listing'!$H$59</f>
        <v>0</v>
      </c>
      <c r="AN89" s="348" t="n">
        <f aca="false">'Per item requirement'!AS89*'Global Stock listing'!$H$60</f>
        <v>0</v>
      </c>
      <c r="AO89" s="348" t="n">
        <f aca="false">'Per item requirement'!AT89*'Global Stock listing'!$H$61</f>
        <v>0</v>
      </c>
      <c r="AP89" s="348" t="n">
        <f aca="false">'Per item requirement'!AU89*'Global Stock listing'!$H$62</f>
        <v>0</v>
      </c>
      <c r="AQ89" s="348" t="n">
        <f aca="false">'Per item requirement'!AV89*'Global Stock listing'!$H$63</f>
        <v>0</v>
      </c>
      <c r="AR89" s="348" t="n">
        <f aca="false">'Per item requirement'!AW89*'Global Stock listing'!$H$64</f>
        <v>0</v>
      </c>
      <c r="AS89" s="348" t="n">
        <f aca="false">'Per item requirement'!AX89*'Global Stock listing'!$H$65</f>
        <v>0</v>
      </c>
      <c r="AT89" s="348" t="n">
        <f aca="false">'Per item requirement'!AY89*'Global Stock listing'!$H$66</f>
        <v>0</v>
      </c>
      <c r="AU89" s="348" t="n">
        <f aca="false">'Per item requirement'!AZ89*'Global Stock listing'!$H$67</f>
        <v>0</v>
      </c>
      <c r="AV89" s="348" t="n">
        <f aca="false">'Per item requirement'!BA89*'Global Stock listing'!$H$68</f>
        <v>0</v>
      </c>
      <c r="AW89" s="348" t="n">
        <f aca="false">'Per item requirement'!BB89*'Global Stock listing'!$H$69</f>
        <v>0</v>
      </c>
      <c r="AX89" s="348" t="n">
        <f aca="false">'Per item requirement'!BC89*'Global Stock listing'!$H$70</f>
        <v>0</v>
      </c>
      <c r="AY89" s="348" t="n">
        <f aca="false">'Per item requirement'!BD89*'Global Stock listing'!$H$71</f>
        <v>0</v>
      </c>
      <c r="AZ89" s="348" t="n">
        <f aca="false">'Per item requirement'!BE89*'Global Stock listing'!$H$72</f>
        <v>0</v>
      </c>
      <c r="BA89" s="348" t="n">
        <f aca="false">'Per item requirement'!BF89*'Global Stock listing'!$H$73</f>
        <v>0</v>
      </c>
      <c r="BB89" s="348" t="n">
        <f aca="false">'Per item requirement'!BG89*'Global Stock listing'!$H$74</f>
        <v>0</v>
      </c>
      <c r="BC89" s="346" t="n">
        <f aca="false">'Per item requirement'!BH89*'Global Stock listing'!$G$12</f>
        <v>0</v>
      </c>
      <c r="BD89" s="346" t="n">
        <f aca="false">'Per item requirement'!BI89*'Global Stock listing'!$G$13</f>
        <v>0</v>
      </c>
      <c r="BE89" s="346" t="n">
        <f aca="false">'Per item requirement'!BJ89*'Global Stock listing'!$G$14</f>
        <v>0</v>
      </c>
      <c r="BF89" s="346" t="n">
        <f aca="false">'Per item requirement'!BK89*'Global Stock listing'!$G$15</f>
        <v>0</v>
      </c>
      <c r="BG89" s="346" t="n">
        <f aca="false">'Per item requirement'!BL89*'Global Stock listing'!$G$16</f>
        <v>0</v>
      </c>
      <c r="BH89" s="346" t="n">
        <f aca="false">'Per item requirement'!BM89*'Global Stock listing'!$G$17</f>
        <v>0</v>
      </c>
      <c r="BI89" s="346" t="n">
        <f aca="false">'Per item requirement'!BN89*'Global Stock listing'!$G$18</f>
        <v>0</v>
      </c>
      <c r="BJ89" s="346" t="n">
        <f aca="false">'Per item requirement'!BO89*'Global Stock listing'!$G$19</f>
        <v>0</v>
      </c>
      <c r="BK89" s="346" t="n">
        <f aca="false">'Per item requirement'!BP89*'Global Stock listing'!$G$20</f>
        <v>0</v>
      </c>
      <c r="BL89" s="346" t="n">
        <f aca="false">'Per item requirement'!BQ89*'Global Stock listing'!$G$21</f>
        <v>0</v>
      </c>
    </row>
    <row r="90" customFormat="false" ht="15" hidden="false" customHeight="false" outlineLevel="0" collapsed="false">
      <c r="A90" s="338"/>
      <c r="B90" s="345" t="n">
        <f aca="false">'Additional items'!$B22</f>
        <v>0</v>
      </c>
      <c r="C90" s="345"/>
      <c r="D90" s="345"/>
      <c r="E90" s="345"/>
      <c r="F90" s="345"/>
      <c r="G90" s="346" t="n">
        <f aca="false">SUM(H90:BL90)</f>
        <v>0</v>
      </c>
      <c r="H90" s="347" t="n">
        <f aca="false">'Per item requirement'!M90*'Global Stock listing'!$H$28</f>
        <v>0</v>
      </c>
      <c r="I90" s="348" t="n">
        <f aca="false">'Per item requirement'!N90*'Global Stock listing'!$H$29</f>
        <v>0</v>
      </c>
      <c r="J90" s="348" t="n">
        <f aca="false">'Per item requirement'!O90*'Global Stock listing'!$H$30</f>
        <v>0</v>
      </c>
      <c r="K90" s="348" t="n">
        <f aca="false">'Per item requirement'!P90*'Global Stock listing'!$H$31</f>
        <v>0</v>
      </c>
      <c r="L90" s="348" t="n">
        <f aca="false">'Per item requirement'!Q90*'Global Stock listing'!$H$32</f>
        <v>0</v>
      </c>
      <c r="M90" s="349" t="n">
        <f aca="false">'Per item requirement'!R90*'Global Stock listing'!$H$33</f>
        <v>0</v>
      </c>
      <c r="N90" s="347" t="n">
        <f aca="false">'Per item requirement'!S90*'Global Stock listing'!$H$34</f>
        <v>0</v>
      </c>
      <c r="O90" s="348" t="n">
        <f aca="false">'Per item requirement'!T90*'Global Stock listing'!$H$35</f>
        <v>0</v>
      </c>
      <c r="P90" s="348" t="n">
        <f aca="false">'Per item requirement'!U90*'Global Stock listing'!$H$36</f>
        <v>0</v>
      </c>
      <c r="Q90" s="349" t="n">
        <f aca="false">'Per item requirement'!V90*'Global Stock listing'!$H$37</f>
        <v>0</v>
      </c>
      <c r="R90" s="351" t="n">
        <f aca="false">'Per item requirement'!W90*'Global Stock listing'!$H$38</f>
        <v>0</v>
      </c>
      <c r="S90" s="346" t="n">
        <f aca="false">'Per item requirement'!X90*'Global Stock listing'!$H$39</f>
        <v>0</v>
      </c>
      <c r="T90" s="347" t="n">
        <f aca="false">'Per item requirement'!Y90*'Global Stock listing'!$H$40</f>
        <v>0</v>
      </c>
      <c r="U90" s="348" t="n">
        <f aca="false">'Per item requirement'!Z90*'Global Stock listing'!$H$41</f>
        <v>0</v>
      </c>
      <c r="V90" s="348" t="n">
        <f aca="false">'Per item requirement'!AA90*'Global Stock listing'!$H$43</f>
        <v>0</v>
      </c>
      <c r="W90" s="349" t="n">
        <f aca="false">'Per item requirement'!AB90*'Global Stock listing'!$H$42</f>
        <v>0</v>
      </c>
      <c r="X90" s="347" t="n">
        <f aca="false">'Per item requirement'!AC90*'Global Stock listing'!$H$54</f>
        <v>0</v>
      </c>
      <c r="Y90" s="348" t="n">
        <f aca="false">'Per item requirement'!AD90*'Global Stock listing'!$H$46</f>
        <v>0</v>
      </c>
      <c r="Z90" s="348" t="n">
        <f aca="false">'Per item requirement'!AE90*'Global Stock listing'!$H$52</f>
        <v>0</v>
      </c>
      <c r="AA90" s="348" t="n">
        <f aca="false">'Per item requirement'!AF90*'Global Stock listing'!$H$50</f>
        <v>0</v>
      </c>
      <c r="AB90" s="348" t="n">
        <f aca="false">'Per item requirement'!AG90*'Global Stock listing'!$H$51</f>
        <v>0</v>
      </c>
      <c r="AC90" s="348" t="n">
        <f aca="false">'Per item requirement'!AH90*'Global Stock listing'!$H$48</f>
        <v>0</v>
      </c>
      <c r="AD90" s="348" t="n">
        <f aca="false">'Per item requirement'!AI90*'Global Stock listing'!$H$47</f>
        <v>0</v>
      </c>
      <c r="AE90" s="348" t="n">
        <f aca="false">'Per item requirement'!AJ90*'Global Stock listing'!$H$45</f>
        <v>0</v>
      </c>
      <c r="AF90" s="348" t="n">
        <f aca="false">'Per item requirement'!AK90*'Global Stock listing'!$H$44</f>
        <v>0</v>
      </c>
      <c r="AG90" s="348" t="n">
        <f aca="false">'Per item requirement'!AL90*'Global Stock listing'!$H$49</f>
        <v>0</v>
      </c>
      <c r="AH90" s="348" t="n">
        <f aca="false">'Per item requirement'!AM90*'Global Stock listing'!$H$53</f>
        <v>0</v>
      </c>
      <c r="AI90" s="348" t="n">
        <f aca="false">'Per item requirement'!AN90*'Global Stock listing'!$H$55</f>
        <v>0</v>
      </c>
      <c r="AJ90" s="348" t="n">
        <f aca="false">'Per item requirement'!AO90*'Global Stock listing'!$H$56</f>
        <v>0</v>
      </c>
      <c r="AK90" s="348" t="n">
        <f aca="false">'Per item requirement'!AP90*'Global Stock listing'!$H$57</f>
        <v>0</v>
      </c>
      <c r="AL90" s="348" t="n">
        <f aca="false">'Per item requirement'!AQ90*'Global Stock listing'!$H$58</f>
        <v>0</v>
      </c>
      <c r="AM90" s="348" t="n">
        <f aca="false">'Per item requirement'!AR90*'Global Stock listing'!$H$59</f>
        <v>0</v>
      </c>
      <c r="AN90" s="348" t="n">
        <f aca="false">'Per item requirement'!AS90*'Global Stock listing'!$H$60</f>
        <v>0</v>
      </c>
      <c r="AO90" s="348" t="n">
        <f aca="false">'Per item requirement'!AT90*'Global Stock listing'!$H$61</f>
        <v>0</v>
      </c>
      <c r="AP90" s="348" t="n">
        <f aca="false">'Per item requirement'!AU90*'Global Stock listing'!$H$62</f>
        <v>0</v>
      </c>
      <c r="AQ90" s="348" t="n">
        <f aca="false">'Per item requirement'!AV90*'Global Stock listing'!$H$63</f>
        <v>0</v>
      </c>
      <c r="AR90" s="348" t="n">
        <f aca="false">'Per item requirement'!AW90*'Global Stock listing'!$H$64</f>
        <v>0</v>
      </c>
      <c r="AS90" s="348" t="n">
        <f aca="false">'Per item requirement'!AX90*'Global Stock listing'!$H$65</f>
        <v>0</v>
      </c>
      <c r="AT90" s="348" t="n">
        <f aca="false">'Per item requirement'!AY90*'Global Stock listing'!$H$66</f>
        <v>0</v>
      </c>
      <c r="AU90" s="348" t="n">
        <f aca="false">'Per item requirement'!AZ90*'Global Stock listing'!$H$67</f>
        <v>0</v>
      </c>
      <c r="AV90" s="348" t="n">
        <f aca="false">'Per item requirement'!BA90*'Global Stock listing'!$H$68</f>
        <v>0</v>
      </c>
      <c r="AW90" s="348" t="n">
        <f aca="false">'Per item requirement'!BB90*'Global Stock listing'!$H$69</f>
        <v>0</v>
      </c>
      <c r="AX90" s="348" t="n">
        <f aca="false">'Per item requirement'!BC90*'Global Stock listing'!$H$70</f>
        <v>0</v>
      </c>
      <c r="AY90" s="348" t="n">
        <f aca="false">'Per item requirement'!BD90*'Global Stock listing'!$H$71</f>
        <v>0</v>
      </c>
      <c r="AZ90" s="348" t="n">
        <f aca="false">'Per item requirement'!BE90*'Global Stock listing'!$H$72</f>
        <v>0</v>
      </c>
      <c r="BA90" s="348" t="n">
        <f aca="false">'Per item requirement'!BF90*'Global Stock listing'!$H$73</f>
        <v>0</v>
      </c>
      <c r="BB90" s="348" t="n">
        <f aca="false">'Per item requirement'!BG90*'Global Stock listing'!$H$74</f>
        <v>0</v>
      </c>
      <c r="BC90" s="346" t="n">
        <f aca="false">'Per item requirement'!BH90*'Global Stock listing'!$G$12</f>
        <v>0</v>
      </c>
      <c r="BD90" s="346" t="n">
        <f aca="false">'Per item requirement'!BI90*'Global Stock listing'!$G$13</f>
        <v>0</v>
      </c>
      <c r="BE90" s="346" t="n">
        <f aca="false">'Per item requirement'!BJ90*'Global Stock listing'!$G$14</f>
        <v>0</v>
      </c>
      <c r="BF90" s="346" t="n">
        <f aca="false">'Per item requirement'!BK90*'Global Stock listing'!$G$15</f>
        <v>0</v>
      </c>
      <c r="BG90" s="346" t="n">
        <f aca="false">'Per item requirement'!BL90*'Global Stock listing'!$G$16</f>
        <v>0</v>
      </c>
      <c r="BH90" s="346" t="n">
        <f aca="false">'Per item requirement'!BM90*'Global Stock listing'!$G$17</f>
        <v>0</v>
      </c>
      <c r="BI90" s="346" t="n">
        <f aca="false">'Per item requirement'!BN90*'Global Stock listing'!$G$18</f>
        <v>0</v>
      </c>
      <c r="BJ90" s="346" t="n">
        <f aca="false">'Per item requirement'!BO90*'Global Stock listing'!$G$19</f>
        <v>0</v>
      </c>
      <c r="BK90" s="346" t="n">
        <f aca="false">'Per item requirement'!BP90*'Global Stock listing'!$G$20</f>
        <v>0</v>
      </c>
      <c r="BL90" s="346" t="n">
        <f aca="false">'Per item requirement'!BQ90*'Global Stock listing'!$G$21</f>
        <v>0</v>
      </c>
    </row>
    <row r="91" customFormat="false" ht="15" hidden="false" customHeight="false" outlineLevel="0" collapsed="false">
      <c r="A91" s="338"/>
      <c r="B91" s="345" t="n">
        <f aca="false">'Additional items'!$B23</f>
        <v>0</v>
      </c>
      <c r="C91" s="345"/>
      <c r="D91" s="345"/>
      <c r="E91" s="345"/>
      <c r="F91" s="345"/>
      <c r="G91" s="346" t="n">
        <f aca="false">SUM(H91:BL91)</f>
        <v>0</v>
      </c>
      <c r="H91" s="347" t="n">
        <f aca="false">'Per item requirement'!M91*'Global Stock listing'!$H$28</f>
        <v>0</v>
      </c>
      <c r="I91" s="348" t="n">
        <f aca="false">'Per item requirement'!N91*'Global Stock listing'!$H$29</f>
        <v>0</v>
      </c>
      <c r="J91" s="348" t="n">
        <f aca="false">'Per item requirement'!O91*'Global Stock listing'!$H$30</f>
        <v>0</v>
      </c>
      <c r="K91" s="348" t="n">
        <f aca="false">'Per item requirement'!P91*'Global Stock listing'!$H$31</f>
        <v>0</v>
      </c>
      <c r="L91" s="348" t="n">
        <f aca="false">'Per item requirement'!Q91*'Global Stock listing'!$H$32</f>
        <v>0</v>
      </c>
      <c r="M91" s="349" t="n">
        <f aca="false">'Per item requirement'!R91*'Global Stock listing'!$H$33</f>
        <v>0</v>
      </c>
      <c r="N91" s="347" t="n">
        <f aca="false">'Per item requirement'!S91*'Global Stock listing'!$H$34</f>
        <v>0</v>
      </c>
      <c r="O91" s="348" t="n">
        <f aca="false">'Per item requirement'!T91*'Global Stock listing'!$H$35</f>
        <v>0</v>
      </c>
      <c r="P91" s="348" t="n">
        <f aca="false">'Per item requirement'!U91*'Global Stock listing'!$H$36</f>
        <v>0</v>
      </c>
      <c r="Q91" s="349" t="n">
        <f aca="false">'Per item requirement'!V91*'Global Stock listing'!$H$37</f>
        <v>0</v>
      </c>
      <c r="R91" s="351" t="n">
        <f aca="false">'Per item requirement'!W91*'Global Stock listing'!$H$38</f>
        <v>0</v>
      </c>
      <c r="S91" s="346" t="n">
        <f aca="false">'Per item requirement'!X91*'Global Stock listing'!$H$39</f>
        <v>0</v>
      </c>
      <c r="T91" s="347" t="n">
        <f aca="false">'Per item requirement'!Y91*'Global Stock listing'!$H$40</f>
        <v>0</v>
      </c>
      <c r="U91" s="348" t="n">
        <f aca="false">'Per item requirement'!Z91*'Global Stock listing'!$H$41</f>
        <v>0</v>
      </c>
      <c r="V91" s="348" t="n">
        <f aca="false">'Per item requirement'!AA91*'Global Stock listing'!$H$43</f>
        <v>0</v>
      </c>
      <c r="W91" s="349" t="n">
        <f aca="false">'Per item requirement'!AB91*'Global Stock listing'!$H$42</f>
        <v>0</v>
      </c>
      <c r="X91" s="347" t="n">
        <f aca="false">'Per item requirement'!AC91*'Global Stock listing'!$H$54</f>
        <v>0</v>
      </c>
      <c r="Y91" s="348" t="n">
        <f aca="false">'Per item requirement'!AD91*'Global Stock listing'!$H$46</f>
        <v>0</v>
      </c>
      <c r="Z91" s="348" t="n">
        <f aca="false">'Per item requirement'!AE91*'Global Stock listing'!$H$52</f>
        <v>0</v>
      </c>
      <c r="AA91" s="348" t="n">
        <f aca="false">'Per item requirement'!AF91*'Global Stock listing'!$H$50</f>
        <v>0</v>
      </c>
      <c r="AB91" s="348" t="n">
        <f aca="false">'Per item requirement'!AG91*'Global Stock listing'!$H$51</f>
        <v>0</v>
      </c>
      <c r="AC91" s="348" t="n">
        <f aca="false">'Per item requirement'!AH91*'Global Stock listing'!$H$48</f>
        <v>0</v>
      </c>
      <c r="AD91" s="348" t="n">
        <f aca="false">'Per item requirement'!AI91*'Global Stock listing'!$H$47</f>
        <v>0</v>
      </c>
      <c r="AE91" s="348" t="n">
        <f aca="false">'Per item requirement'!AJ91*'Global Stock listing'!$H$45</f>
        <v>0</v>
      </c>
      <c r="AF91" s="348" t="n">
        <f aca="false">'Per item requirement'!AK91*'Global Stock listing'!$H$44</f>
        <v>0</v>
      </c>
      <c r="AG91" s="348" t="n">
        <f aca="false">'Per item requirement'!AL91*'Global Stock listing'!$H$49</f>
        <v>0</v>
      </c>
      <c r="AH91" s="348" t="n">
        <f aca="false">'Per item requirement'!AM91*'Global Stock listing'!$H$53</f>
        <v>0</v>
      </c>
      <c r="AI91" s="348" t="n">
        <f aca="false">'Per item requirement'!AN91*'Global Stock listing'!$H$55</f>
        <v>0</v>
      </c>
      <c r="AJ91" s="348" t="n">
        <f aca="false">'Per item requirement'!AO91*'Global Stock listing'!$H$56</f>
        <v>0</v>
      </c>
      <c r="AK91" s="348" t="n">
        <f aca="false">'Per item requirement'!AP91*'Global Stock listing'!$H$57</f>
        <v>0</v>
      </c>
      <c r="AL91" s="348" t="n">
        <f aca="false">'Per item requirement'!AQ91*'Global Stock listing'!$H$58</f>
        <v>0</v>
      </c>
      <c r="AM91" s="348" t="n">
        <f aca="false">'Per item requirement'!AR91*'Global Stock listing'!$H$59</f>
        <v>0</v>
      </c>
      <c r="AN91" s="348" t="n">
        <f aca="false">'Per item requirement'!AS91*'Global Stock listing'!$H$60</f>
        <v>0</v>
      </c>
      <c r="AO91" s="348" t="n">
        <f aca="false">'Per item requirement'!AT91*'Global Stock listing'!$H$61</f>
        <v>0</v>
      </c>
      <c r="AP91" s="348" t="n">
        <f aca="false">'Per item requirement'!AU91*'Global Stock listing'!$H$62</f>
        <v>0</v>
      </c>
      <c r="AQ91" s="348" t="n">
        <f aca="false">'Per item requirement'!AV91*'Global Stock listing'!$H$63</f>
        <v>0</v>
      </c>
      <c r="AR91" s="348" t="n">
        <f aca="false">'Per item requirement'!AW91*'Global Stock listing'!$H$64</f>
        <v>0</v>
      </c>
      <c r="AS91" s="348" t="n">
        <f aca="false">'Per item requirement'!AX91*'Global Stock listing'!$H$65</f>
        <v>0</v>
      </c>
      <c r="AT91" s="348" t="n">
        <f aca="false">'Per item requirement'!AY91*'Global Stock listing'!$H$66</f>
        <v>0</v>
      </c>
      <c r="AU91" s="348" t="n">
        <f aca="false">'Per item requirement'!AZ91*'Global Stock listing'!$H$67</f>
        <v>0</v>
      </c>
      <c r="AV91" s="348" t="n">
        <f aca="false">'Per item requirement'!BA91*'Global Stock listing'!$H$68</f>
        <v>0</v>
      </c>
      <c r="AW91" s="348" t="n">
        <f aca="false">'Per item requirement'!BB91*'Global Stock listing'!$H$69</f>
        <v>0</v>
      </c>
      <c r="AX91" s="348" t="n">
        <f aca="false">'Per item requirement'!BC91*'Global Stock listing'!$H$70</f>
        <v>0</v>
      </c>
      <c r="AY91" s="348" t="n">
        <f aca="false">'Per item requirement'!BD91*'Global Stock listing'!$H$71</f>
        <v>0</v>
      </c>
      <c r="AZ91" s="348" t="n">
        <f aca="false">'Per item requirement'!BE91*'Global Stock listing'!$H$72</f>
        <v>0</v>
      </c>
      <c r="BA91" s="348" t="n">
        <f aca="false">'Per item requirement'!BF91*'Global Stock listing'!$H$73</f>
        <v>0</v>
      </c>
      <c r="BB91" s="348" t="n">
        <f aca="false">'Per item requirement'!BG91*'Global Stock listing'!$H$74</f>
        <v>0</v>
      </c>
      <c r="BC91" s="346" t="n">
        <f aca="false">'Per item requirement'!BH91*'Global Stock listing'!$G$12</f>
        <v>0</v>
      </c>
      <c r="BD91" s="346" t="n">
        <f aca="false">'Per item requirement'!BI91*'Global Stock listing'!$G$13</f>
        <v>0</v>
      </c>
      <c r="BE91" s="346" t="n">
        <f aca="false">'Per item requirement'!BJ91*'Global Stock listing'!$G$14</f>
        <v>0</v>
      </c>
      <c r="BF91" s="346" t="n">
        <f aca="false">'Per item requirement'!BK91*'Global Stock listing'!$G$15</f>
        <v>0</v>
      </c>
      <c r="BG91" s="346" t="n">
        <f aca="false">'Per item requirement'!BL91*'Global Stock listing'!$G$16</f>
        <v>0</v>
      </c>
      <c r="BH91" s="346" t="n">
        <f aca="false">'Per item requirement'!BM91*'Global Stock listing'!$G$17</f>
        <v>0</v>
      </c>
      <c r="BI91" s="346" t="n">
        <f aca="false">'Per item requirement'!BN91*'Global Stock listing'!$G$18</f>
        <v>0</v>
      </c>
      <c r="BJ91" s="346" t="n">
        <f aca="false">'Per item requirement'!BO91*'Global Stock listing'!$G$19</f>
        <v>0</v>
      </c>
      <c r="BK91" s="346" t="n">
        <f aca="false">'Per item requirement'!BP91*'Global Stock listing'!$G$20</f>
        <v>0</v>
      </c>
      <c r="BL91" s="346" t="n">
        <f aca="false">'Per item requirement'!BQ91*'Global Stock listing'!$G$21</f>
        <v>0</v>
      </c>
    </row>
    <row r="92" customFormat="false" ht="15" hidden="false" customHeight="false" outlineLevel="0" collapsed="false">
      <c r="A92" s="338"/>
      <c r="B92" s="352" t="n">
        <f aca="false">'Additional items'!$B24</f>
        <v>0</v>
      </c>
      <c r="C92" s="352"/>
      <c r="D92" s="352"/>
      <c r="E92" s="352"/>
      <c r="F92" s="352"/>
      <c r="G92" s="353" t="n">
        <f aca="false">SUM(H92:BL92)</f>
        <v>0</v>
      </c>
      <c r="H92" s="354" t="n">
        <f aca="false">'Per item requirement'!M92*'Global Stock listing'!$H$28</f>
        <v>0</v>
      </c>
      <c r="I92" s="355" t="n">
        <f aca="false">'Per item requirement'!N92*'Global Stock listing'!$H$29</f>
        <v>0</v>
      </c>
      <c r="J92" s="355" t="n">
        <f aca="false">'Per item requirement'!O92*'Global Stock listing'!$H$30</f>
        <v>0</v>
      </c>
      <c r="K92" s="355" t="n">
        <f aca="false">'Per item requirement'!P92*'Global Stock listing'!$H$31</f>
        <v>0</v>
      </c>
      <c r="L92" s="355" t="n">
        <f aca="false">'Per item requirement'!Q92*'Global Stock listing'!$H$32</f>
        <v>0</v>
      </c>
      <c r="M92" s="356" t="n">
        <f aca="false">'Per item requirement'!R92*'Global Stock listing'!$H$33</f>
        <v>0</v>
      </c>
      <c r="N92" s="354" t="n">
        <f aca="false">'Per item requirement'!S92*'Global Stock listing'!$H$34</f>
        <v>0</v>
      </c>
      <c r="O92" s="355" t="n">
        <f aca="false">'Per item requirement'!T92*'Global Stock listing'!$H$35</f>
        <v>0</v>
      </c>
      <c r="P92" s="355" t="n">
        <f aca="false">'Per item requirement'!U92*'Global Stock listing'!$H$36</f>
        <v>0</v>
      </c>
      <c r="Q92" s="356" t="n">
        <f aca="false">'Per item requirement'!V92*'Global Stock listing'!$H$37</f>
        <v>0</v>
      </c>
      <c r="R92" s="357" t="n">
        <f aca="false">'Per item requirement'!W92*'Global Stock listing'!$H$38</f>
        <v>0</v>
      </c>
      <c r="S92" s="353" t="n">
        <f aca="false">'Per item requirement'!X92*'Global Stock listing'!$H$39</f>
        <v>0</v>
      </c>
      <c r="T92" s="354" t="n">
        <f aca="false">'Per item requirement'!Y92*'Global Stock listing'!$H$40</f>
        <v>0</v>
      </c>
      <c r="U92" s="355" t="n">
        <f aca="false">'Per item requirement'!Z92*'Global Stock listing'!$H$41</f>
        <v>0</v>
      </c>
      <c r="V92" s="355" t="n">
        <f aca="false">'Per item requirement'!AA92*'Global Stock listing'!$H$43</f>
        <v>0</v>
      </c>
      <c r="W92" s="356" t="n">
        <f aca="false">'Per item requirement'!AB92*'Global Stock listing'!$H$42</f>
        <v>0</v>
      </c>
      <c r="X92" s="354" t="n">
        <f aca="false">'Per item requirement'!AC92*'Global Stock listing'!$H$54</f>
        <v>0</v>
      </c>
      <c r="Y92" s="355" t="n">
        <f aca="false">'Per item requirement'!AD92*'Global Stock listing'!$H$46</f>
        <v>0</v>
      </c>
      <c r="Z92" s="355" t="n">
        <f aca="false">'Per item requirement'!AE92*'Global Stock listing'!$H$52</f>
        <v>0</v>
      </c>
      <c r="AA92" s="355" t="n">
        <f aca="false">'Per item requirement'!AF92*'Global Stock listing'!$H$50</f>
        <v>0</v>
      </c>
      <c r="AB92" s="355" t="n">
        <f aca="false">'Per item requirement'!AG92*'Global Stock listing'!$H$51</f>
        <v>0</v>
      </c>
      <c r="AC92" s="355" t="n">
        <f aca="false">'Per item requirement'!AH92*'Global Stock listing'!$H$48</f>
        <v>0</v>
      </c>
      <c r="AD92" s="355" t="n">
        <f aca="false">'Per item requirement'!AI92*'Global Stock listing'!$H$47</f>
        <v>0</v>
      </c>
      <c r="AE92" s="355" t="n">
        <f aca="false">'Per item requirement'!AJ92*'Global Stock listing'!$H$45</f>
        <v>0</v>
      </c>
      <c r="AF92" s="355" t="n">
        <f aca="false">'Per item requirement'!AK92*'Global Stock listing'!$H$44</f>
        <v>0</v>
      </c>
      <c r="AG92" s="355" t="n">
        <f aca="false">'Per item requirement'!AL92*'Global Stock listing'!$H$49</f>
        <v>0</v>
      </c>
      <c r="AH92" s="355" t="n">
        <f aca="false">'Per item requirement'!AM92*'Global Stock listing'!$H$53</f>
        <v>0</v>
      </c>
      <c r="AI92" s="355" t="n">
        <f aca="false">'Per item requirement'!AN92*'Global Stock listing'!$H$55</f>
        <v>0</v>
      </c>
      <c r="AJ92" s="355" t="n">
        <f aca="false">'Per item requirement'!AO92*'Global Stock listing'!$H$56</f>
        <v>0</v>
      </c>
      <c r="AK92" s="355" t="n">
        <f aca="false">'Per item requirement'!AP92*'Global Stock listing'!$H$57</f>
        <v>0</v>
      </c>
      <c r="AL92" s="355" t="n">
        <f aca="false">'Per item requirement'!AQ92*'Global Stock listing'!$H$58</f>
        <v>0</v>
      </c>
      <c r="AM92" s="355" t="n">
        <f aca="false">'Per item requirement'!AR92*'Global Stock listing'!$H$59</f>
        <v>0</v>
      </c>
      <c r="AN92" s="355" t="n">
        <f aca="false">'Per item requirement'!AS92*'Global Stock listing'!$H$60</f>
        <v>0</v>
      </c>
      <c r="AO92" s="355" t="n">
        <f aca="false">'Per item requirement'!AT92*'Global Stock listing'!$H$61</f>
        <v>0</v>
      </c>
      <c r="AP92" s="355" t="n">
        <f aca="false">'Per item requirement'!AU92*'Global Stock listing'!$H$62</f>
        <v>0</v>
      </c>
      <c r="AQ92" s="355" t="n">
        <f aca="false">'Per item requirement'!AV92*'Global Stock listing'!$H$63</f>
        <v>0</v>
      </c>
      <c r="AR92" s="355" t="n">
        <f aca="false">'Per item requirement'!AW92*'Global Stock listing'!$H$64</f>
        <v>0</v>
      </c>
      <c r="AS92" s="355" t="n">
        <f aca="false">'Per item requirement'!AX92*'Global Stock listing'!$H$65</f>
        <v>0</v>
      </c>
      <c r="AT92" s="355" t="n">
        <f aca="false">'Per item requirement'!AY92*'Global Stock listing'!$H$66</f>
        <v>0</v>
      </c>
      <c r="AU92" s="355" t="n">
        <f aca="false">'Per item requirement'!AZ92*'Global Stock listing'!$H$67</f>
        <v>0</v>
      </c>
      <c r="AV92" s="355" t="n">
        <f aca="false">'Per item requirement'!BA92*'Global Stock listing'!$H$68</f>
        <v>0</v>
      </c>
      <c r="AW92" s="355" t="n">
        <f aca="false">'Per item requirement'!BB92*'Global Stock listing'!$H$69</f>
        <v>0</v>
      </c>
      <c r="AX92" s="355" t="n">
        <f aca="false">'Per item requirement'!BC92*'Global Stock listing'!$H$70</f>
        <v>0</v>
      </c>
      <c r="AY92" s="355" t="n">
        <f aca="false">'Per item requirement'!BD92*'Global Stock listing'!$H$71</f>
        <v>0</v>
      </c>
      <c r="AZ92" s="355" t="n">
        <f aca="false">'Per item requirement'!BE92*'Global Stock listing'!$H$72</f>
        <v>0</v>
      </c>
      <c r="BA92" s="355" t="n">
        <f aca="false">'Per item requirement'!BF92*'Global Stock listing'!$H$73</f>
        <v>0</v>
      </c>
      <c r="BB92" s="355" t="n">
        <f aca="false">'Per item requirement'!BG92*'Global Stock listing'!$H$74</f>
        <v>0</v>
      </c>
      <c r="BC92" s="353" t="n">
        <f aca="false">'Per item requirement'!BH92*'Global Stock listing'!$G$12</f>
        <v>0</v>
      </c>
      <c r="BD92" s="353" t="n">
        <f aca="false">'Per item requirement'!BI92*'Global Stock listing'!$G$13</f>
        <v>0</v>
      </c>
      <c r="BE92" s="353" t="n">
        <f aca="false">'Per item requirement'!BJ92*'Global Stock listing'!$G$14</f>
        <v>0</v>
      </c>
      <c r="BF92" s="353" t="n">
        <f aca="false">'Per item requirement'!BK92*'Global Stock listing'!$G$15</f>
        <v>0</v>
      </c>
      <c r="BG92" s="353" t="n">
        <f aca="false">'Per item requirement'!BL92*'Global Stock listing'!$G$16</f>
        <v>0</v>
      </c>
      <c r="BH92" s="353" t="n">
        <f aca="false">'Per item requirement'!BM92*'Global Stock listing'!$G$17</f>
        <v>0</v>
      </c>
      <c r="BI92" s="353" t="n">
        <f aca="false">'Per item requirement'!BN92*'Global Stock listing'!$G$18</f>
        <v>0</v>
      </c>
      <c r="BJ92" s="353" t="n">
        <f aca="false">'Per item requirement'!BO92*'Global Stock listing'!$G$19</f>
        <v>0</v>
      </c>
      <c r="BK92" s="353" t="n">
        <f aca="false">'Per item requirement'!BP92*'Global Stock listing'!$G$20</f>
        <v>0</v>
      </c>
      <c r="BL92" s="353" t="n">
        <f aca="false">'Per item requirement'!BQ92*'Global Stock listing'!$G$21</f>
        <v>0</v>
      </c>
    </row>
    <row r="93" customFormat="false" ht="225.75" hidden="false" customHeight="false" outlineLevel="0" collapsed="false">
      <c r="A93" s="358" t="s">
        <v>119</v>
      </c>
      <c r="B93" s="359" t="s">
        <v>120</v>
      </c>
      <c r="C93" s="359"/>
      <c r="D93" s="359"/>
      <c r="E93" s="359"/>
      <c r="F93" s="359"/>
      <c r="G93" s="360" t="n">
        <f aca="false">SUM(H93:BL93)</f>
        <v>0</v>
      </c>
      <c r="H93" s="361" t="n">
        <f aca="false">'Per item requirement'!M93*'Global Stock listing'!$H$28</f>
        <v>0</v>
      </c>
      <c r="I93" s="362" t="n">
        <f aca="false">'Per item requirement'!N93*'Global Stock listing'!$H$29</f>
        <v>0</v>
      </c>
      <c r="J93" s="362" t="n">
        <f aca="false">'Per item requirement'!O93*'Global Stock listing'!$H$30</f>
        <v>0</v>
      </c>
      <c r="K93" s="362" t="n">
        <f aca="false">'Per item requirement'!P93*'Global Stock listing'!$H$31</f>
        <v>0</v>
      </c>
      <c r="L93" s="362" t="n">
        <f aca="false">'Per item requirement'!Q93*'Global Stock listing'!$H$32</f>
        <v>0</v>
      </c>
      <c r="M93" s="363" t="n">
        <f aca="false">'Per item requirement'!R93*'Global Stock listing'!$H$33</f>
        <v>0</v>
      </c>
      <c r="N93" s="361" t="n">
        <f aca="false">'Per item requirement'!S93*'Global Stock listing'!$H$34</f>
        <v>0</v>
      </c>
      <c r="O93" s="362" t="n">
        <f aca="false">'Per item requirement'!T93*'Global Stock listing'!$H$35</f>
        <v>0</v>
      </c>
      <c r="P93" s="362" t="n">
        <f aca="false">'Per item requirement'!U93*'Global Stock listing'!$H$36</f>
        <v>0</v>
      </c>
      <c r="Q93" s="363" t="n">
        <f aca="false">'Per item requirement'!V93*'Global Stock listing'!$H$37</f>
        <v>0</v>
      </c>
      <c r="R93" s="360" t="n">
        <f aca="false">'Per item requirement'!W93*'Global Stock listing'!$H$38</f>
        <v>0</v>
      </c>
      <c r="S93" s="364" t="n">
        <f aca="false">'Per item requirement'!X93*'Global Stock listing'!$H$39</f>
        <v>0</v>
      </c>
      <c r="T93" s="361" t="n">
        <f aca="false">'Per item requirement'!Y93*'Global Stock listing'!$H$40</f>
        <v>0</v>
      </c>
      <c r="U93" s="362" t="n">
        <f aca="false">'Per item requirement'!Z93*'Global Stock listing'!$H$41</f>
        <v>0</v>
      </c>
      <c r="V93" s="362" t="n">
        <f aca="false">'Per item requirement'!AA93*'Global Stock listing'!$H$43</f>
        <v>0</v>
      </c>
      <c r="W93" s="363" t="n">
        <f aca="false">'Per item requirement'!AB93*'Global Stock listing'!$H$42</f>
        <v>0</v>
      </c>
      <c r="X93" s="361" t="n">
        <f aca="false">'Per item requirement'!AC93*'Global Stock listing'!$H$54</f>
        <v>0</v>
      </c>
      <c r="Y93" s="362" t="n">
        <f aca="false">'Per item requirement'!AD93*'Global Stock listing'!$H$46</f>
        <v>0</v>
      </c>
      <c r="Z93" s="362" t="n">
        <f aca="false">'Per item requirement'!AE93*'Global Stock listing'!$H$52</f>
        <v>0</v>
      </c>
      <c r="AA93" s="362" t="n">
        <f aca="false">'Per item requirement'!AF93*'Global Stock listing'!$H$50</f>
        <v>0</v>
      </c>
      <c r="AB93" s="362" t="n">
        <f aca="false">'Per item requirement'!AG93*'Global Stock listing'!$H$51</f>
        <v>0</v>
      </c>
      <c r="AC93" s="362" t="n">
        <f aca="false">'Per item requirement'!AH93*'Global Stock listing'!$H$48</f>
        <v>0</v>
      </c>
      <c r="AD93" s="362" t="n">
        <f aca="false">'Per item requirement'!AI93*'Global Stock listing'!$H$47</f>
        <v>0</v>
      </c>
      <c r="AE93" s="362" t="n">
        <f aca="false">'Per item requirement'!AJ93*'Global Stock listing'!$H$45</f>
        <v>0</v>
      </c>
      <c r="AF93" s="362" t="n">
        <f aca="false">'Per item requirement'!AK93*'Global Stock listing'!$H$44</f>
        <v>0</v>
      </c>
      <c r="AG93" s="362" t="n">
        <f aca="false">'Per item requirement'!AL93*'Global Stock listing'!$H$49</f>
        <v>0</v>
      </c>
      <c r="AH93" s="362" t="n">
        <f aca="false">'Per item requirement'!AM93*'Global Stock listing'!$H$53</f>
        <v>0</v>
      </c>
      <c r="AI93" s="362" t="n">
        <f aca="false">'Per item requirement'!AN93*'Global Stock listing'!$H$55</f>
        <v>0</v>
      </c>
      <c r="AJ93" s="362" t="n">
        <f aca="false">'Per item requirement'!AO93*'Global Stock listing'!$H$56</f>
        <v>0</v>
      </c>
      <c r="AK93" s="362" t="n">
        <f aca="false">'Per item requirement'!AP93*'Global Stock listing'!$H$57</f>
        <v>0</v>
      </c>
      <c r="AL93" s="362" t="n">
        <f aca="false">'Per item requirement'!AQ93*'Global Stock listing'!$H$58</f>
        <v>0</v>
      </c>
      <c r="AM93" s="362" t="n">
        <f aca="false">'Per item requirement'!AR93*'Global Stock listing'!$H$59</f>
        <v>0</v>
      </c>
      <c r="AN93" s="362" t="n">
        <f aca="false">'Per item requirement'!AS93*'Global Stock listing'!$H$60</f>
        <v>0</v>
      </c>
      <c r="AO93" s="362" t="n">
        <f aca="false">'Per item requirement'!AT93*'Global Stock listing'!$H$61</f>
        <v>0</v>
      </c>
      <c r="AP93" s="362" t="n">
        <f aca="false">'Per item requirement'!AU93*'Global Stock listing'!$H$62</f>
        <v>0</v>
      </c>
      <c r="AQ93" s="362" t="n">
        <f aca="false">'Per item requirement'!AV93*'Global Stock listing'!$H$63</f>
        <v>0</v>
      </c>
      <c r="AR93" s="362" t="n">
        <f aca="false">'Per item requirement'!AW93*'Global Stock listing'!$H$64</f>
        <v>0</v>
      </c>
      <c r="AS93" s="362" t="n">
        <f aca="false">'Per item requirement'!AX93*'Global Stock listing'!$H$65</f>
        <v>0</v>
      </c>
      <c r="AT93" s="362" t="n">
        <f aca="false">'Per item requirement'!AY93*'Global Stock listing'!$H$66</f>
        <v>0</v>
      </c>
      <c r="AU93" s="362" t="n">
        <f aca="false">'Per item requirement'!AZ93*'Global Stock listing'!$H$67</f>
        <v>0</v>
      </c>
      <c r="AV93" s="362" t="n">
        <f aca="false">'Per item requirement'!BA93*'Global Stock listing'!$H$68</f>
        <v>0</v>
      </c>
      <c r="AW93" s="362" t="n">
        <f aca="false">'Per item requirement'!BB93*'Global Stock listing'!$H$69</f>
        <v>0</v>
      </c>
      <c r="AX93" s="362" t="n">
        <f aca="false">'Per item requirement'!BC93*'Global Stock listing'!$H$70</f>
        <v>0</v>
      </c>
      <c r="AY93" s="362" t="n">
        <f aca="false">'Per item requirement'!BD93*'Global Stock listing'!$H$71</f>
        <v>0</v>
      </c>
      <c r="AZ93" s="362" t="n">
        <f aca="false">'Per item requirement'!BE93*'Global Stock listing'!$H$72</f>
        <v>0</v>
      </c>
      <c r="BA93" s="362" t="n">
        <f aca="false">'Per item requirement'!BF93*'Global Stock listing'!$H$73</f>
        <v>0</v>
      </c>
      <c r="BB93" s="362" t="n">
        <f aca="false">'Per item requirement'!BG93*'Global Stock listing'!$H$74</f>
        <v>0</v>
      </c>
      <c r="BC93" s="360" t="n">
        <f aca="false">'Per item requirement'!BH93*'Global Stock listing'!$G$12</f>
        <v>0</v>
      </c>
      <c r="BD93" s="360" t="n">
        <f aca="false">'Per item requirement'!BI93*'Global Stock listing'!$G$13</f>
        <v>0</v>
      </c>
      <c r="BE93" s="360" t="n">
        <f aca="false">'Per item requirement'!BJ93*'Global Stock listing'!$G$14</f>
        <v>0</v>
      </c>
      <c r="BF93" s="360" t="n">
        <f aca="false">'Per item requirement'!BK93*'Global Stock listing'!$G$15</f>
        <v>0</v>
      </c>
      <c r="BG93" s="360" t="n">
        <f aca="false">'Per item requirement'!BL93*'Global Stock listing'!$G$16</f>
        <v>0</v>
      </c>
      <c r="BH93" s="360" t="n">
        <f aca="false">'Per item requirement'!BM93*'Global Stock listing'!$G$17</f>
        <v>0</v>
      </c>
      <c r="BI93" s="360" t="n">
        <f aca="false">'Per item requirement'!BN93*'Global Stock listing'!$G$18</f>
        <v>0</v>
      </c>
      <c r="BJ93" s="360" t="n">
        <f aca="false">'Per item requirement'!BO93*'Global Stock listing'!$G$19</f>
        <v>0</v>
      </c>
      <c r="BK93" s="360" t="n">
        <f aca="false">'Per item requirement'!BP93*'Global Stock listing'!$G$20</f>
        <v>0</v>
      </c>
      <c r="BL93" s="360" t="n">
        <f aca="false">'Per item requirement'!BQ93*'Global Stock listing'!$G$21</f>
        <v>0</v>
      </c>
    </row>
    <row r="94" customFormat="false" ht="15" hidden="false" customHeight="false" outlineLevel="0" collapsed="false">
      <c r="A94" s="358"/>
      <c r="B94" s="365" t="s">
        <v>121</v>
      </c>
      <c r="C94" s="365"/>
      <c r="D94" s="365"/>
      <c r="E94" s="365"/>
      <c r="F94" s="365"/>
      <c r="G94" s="366" t="n">
        <f aca="false">SUM(H94:BL94)</f>
        <v>0</v>
      </c>
      <c r="H94" s="367" t="n">
        <f aca="false">'Per item requirement'!M94*'Global Stock listing'!$H$28</f>
        <v>0</v>
      </c>
      <c r="I94" s="368" t="n">
        <f aca="false">'Per item requirement'!N94*'Global Stock listing'!$H$29</f>
        <v>0</v>
      </c>
      <c r="J94" s="368" t="n">
        <f aca="false">'Per item requirement'!O94*'Global Stock listing'!$H$30</f>
        <v>0</v>
      </c>
      <c r="K94" s="368" t="n">
        <f aca="false">'Per item requirement'!P94*'Global Stock listing'!$H$31</f>
        <v>0</v>
      </c>
      <c r="L94" s="368" t="n">
        <f aca="false">'Per item requirement'!Q94*'Global Stock listing'!$H$32</f>
        <v>0</v>
      </c>
      <c r="M94" s="369" t="n">
        <f aca="false">'Per item requirement'!R94*'Global Stock listing'!$H$33</f>
        <v>0</v>
      </c>
      <c r="N94" s="367" t="n">
        <f aca="false">'Per item requirement'!S94*'Global Stock listing'!$H$34</f>
        <v>0</v>
      </c>
      <c r="O94" s="368" t="n">
        <f aca="false">'Per item requirement'!T94*'Global Stock listing'!$H$35</f>
        <v>0</v>
      </c>
      <c r="P94" s="368" t="n">
        <f aca="false">'Per item requirement'!U94*'Global Stock listing'!$H$36</f>
        <v>0</v>
      </c>
      <c r="Q94" s="369" t="n">
        <f aca="false">'Per item requirement'!V94*'Global Stock listing'!$H$37</f>
        <v>0</v>
      </c>
      <c r="R94" s="366" t="n">
        <f aca="false">'Per item requirement'!W94*'Global Stock listing'!$H$38</f>
        <v>0</v>
      </c>
      <c r="S94" s="370" t="n">
        <f aca="false">'Per item requirement'!X94*'Global Stock listing'!$H$39</f>
        <v>0</v>
      </c>
      <c r="T94" s="367" t="n">
        <f aca="false">'Per item requirement'!Y94*'Global Stock listing'!$H$40</f>
        <v>0</v>
      </c>
      <c r="U94" s="368" t="n">
        <f aca="false">'Per item requirement'!Z94*'Global Stock listing'!$H$41</f>
        <v>0</v>
      </c>
      <c r="V94" s="368" t="n">
        <f aca="false">'Per item requirement'!AA94*'Global Stock listing'!$H$43</f>
        <v>0</v>
      </c>
      <c r="W94" s="369" t="n">
        <f aca="false">'Per item requirement'!AB94*'Global Stock listing'!$H$42</f>
        <v>0</v>
      </c>
      <c r="X94" s="367" t="n">
        <f aca="false">'Per item requirement'!AC94*'Global Stock listing'!$H$54</f>
        <v>0</v>
      </c>
      <c r="Y94" s="368" t="n">
        <f aca="false">'Per item requirement'!AD94*'Global Stock listing'!$H$46</f>
        <v>0</v>
      </c>
      <c r="Z94" s="368" t="n">
        <f aca="false">'Per item requirement'!AE94*'Global Stock listing'!$H$52</f>
        <v>0</v>
      </c>
      <c r="AA94" s="368" t="n">
        <f aca="false">'Per item requirement'!AF94*'Global Stock listing'!$H$50</f>
        <v>0</v>
      </c>
      <c r="AB94" s="368" t="n">
        <f aca="false">'Per item requirement'!AG94*'Global Stock listing'!$H$51</f>
        <v>0</v>
      </c>
      <c r="AC94" s="368" t="n">
        <f aca="false">'Per item requirement'!AH94*'Global Stock listing'!$H$48</f>
        <v>0</v>
      </c>
      <c r="AD94" s="368" t="n">
        <f aca="false">'Per item requirement'!AI94*'Global Stock listing'!$H$47</f>
        <v>0</v>
      </c>
      <c r="AE94" s="368" t="n">
        <f aca="false">'Per item requirement'!AJ94*'Global Stock listing'!$H$45</f>
        <v>0</v>
      </c>
      <c r="AF94" s="368" t="n">
        <f aca="false">'Per item requirement'!AK94*'Global Stock listing'!$H$44</f>
        <v>0</v>
      </c>
      <c r="AG94" s="368" t="n">
        <f aca="false">'Per item requirement'!AL94*'Global Stock listing'!$H$49</f>
        <v>0</v>
      </c>
      <c r="AH94" s="368" t="n">
        <f aca="false">'Per item requirement'!AM94*'Global Stock listing'!$H$53</f>
        <v>0</v>
      </c>
      <c r="AI94" s="368" t="n">
        <f aca="false">'Per item requirement'!AN94*'Global Stock listing'!$H$55</f>
        <v>0</v>
      </c>
      <c r="AJ94" s="368" t="n">
        <f aca="false">'Per item requirement'!AO94*'Global Stock listing'!$H$56</f>
        <v>0</v>
      </c>
      <c r="AK94" s="368" t="n">
        <f aca="false">'Per item requirement'!AP94*'Global Stock listing'!$H$57</f>
        <v>0</v>
      </c>
      <c r="AL94" s="368" t="n">
        <f aca="false">'Per item requirement'!AQ94*'Global Stock listing'!$H$58</f>
        <v>0</v>
      </c>
      <c r="AM94" s="368" t="n">
        <f aca="false">'Per item requirement'!AR94*'Global Stock listing'!$H$59</f>
        <v>0</v>
      </c>
      <c r="AN94" s="368" t="n">
        <f aca="false">'Per item requirement'!AS94*'Global Stock listing'!$H$60</f>
        <v>0</v>
      </c>
      <c r="AO94" s="368" t="n">
        <f aca="false">'Per item requirement'!AT94*'Global Stock listing'!$H$61</f>
        <v>0</v>
      </c>
      <c r="AP94" s="368" t="n">
        <f aca="false">'Per item requirement'!AU94*'Global Stock listing'!$H$62</f>
        <v>0</v>
      </c>
      <c r="AQ94" s="368" t="n">
        <f aca="false">'Per item requirement'!AV94*'Global Stock listing'!$H$63</f>
        <v>0</v>
      </c>
      <c r="AR94" s="368" t="n">
        <f aca="false">'Per item requirement'!AW94*'Global Stock listing'!$H$64</f>
        <v>0</v>
      </c>
      <c r="AS94" s="368" t="n">
        <f aca="false">'Per item requirement'!AX94*'Global Stock listing'!$H$65</f>
        <v>0</v>
      </c>
      <c r="AT94" s="368" t="n">
        <f aca="false">'Per item requirement'!AY94*'Global Stock listing'!$H$66</f>
        <v>0</v>
      </c>
      <c r="AU94" s="368" t="n">
        <f aca="false">'Per item requirement'!AZ94*'Global Stock listing'!$H$67</f>
        <v>0</v>
      </c>
      <c r="AV94" s="368" t="n">
        <f aca="false">'Per item requirement'!BA94*'Global Stock listing'!$H$68</f>
        <v>0</v>
      </c>
      <c r="AW94" s="368" t="n">
        <f aca="false">'Per item requirement'!BB94*'Global Stock listing'!$H$69</f>
        <v>0</v>
      </c>
      <c r="AX94" s="368" t="n">
        <f aca="false">'Per item requirement'!BC94*'Global Stock listing'!$H$70</f>
        <v>0</v>
      </c>
      <c r="AY94" s="368" t="n">
        <f aca="false">'Per item requirement'!BD94*'Global Stock listing'!$H$71</f>
        <v>0</v>
      </c>
      <c r="AZ94" s="368" t="n">
        <f aca="false">'Per item requirement'!BE94*'Global Stock listing'!$H$72</f>
        <v>0</v>
      </c>
      <c r="BA94" s="368" t="n">
        <f aca="false">'Per item requirement'!BF94*'Global Stock listing'!$H$73</f>
        <v>0</v>
      </c>
      <c r="BB94" s="368" t="n">
        <f aca="false">'Per item requirement'!BG94*'Global Stock listing'!$H$74</f>
        <v>0</v>
      </c>
      <c r="BC94" s="366" t="n">
        <f aca="false">'Per item requirement'!BH94*'Global Stock listing'!$G$12</f>
        <v>0</v>
      </c>
      <c r="BD94" s="366" t="n">
        <f aca="false">'Per item requirement'!BI94*'Global Stock listing'!$G$13</f>
        <v>0</v>
      </c>
      <c r="BE94" s="366" t="n">
        <f aca="false">'Per item requirement'!BJ94*'Global Stock listing'!$G$14</f>
        <v>0</v>
      </c>
      <c r="BF94" s="366" t="n">
        <f aca="false">'Per item requirement'!BK94*'Global Stock listing'!$G$15</f>
        <v>0</v>
      </c>
      <c r="BG94" s="366" t="n">
        <f aca="false">'Per item requirement'!BL94*'Global Stock listing'!$G$16</f>
        <v>0</v>
      </c>
      <c r="BH94" s="366" t="n">
        <f aca="false">'Per item requirement'!BM94*'Global Stock listing'!$G$17</f>
        <v>0</v>
      </c>
      <c r="BI94" s="366" t="n">
        <f aca="false">'Per item requirement'!BN94*'Global Stock listing'!$G$18</f>
        <v>0</v>
      </c>
      <c r="BJ94" s="366" t="n">
        <f aca="false">'Per item requirement'!BO94*'Global Stock listing'!$G$19</f>
        <v>0</v>
      </c>
      <c r="BK94" s="366" t="n">
        <f aca="false">'Per item requirement'!BP94*'Global Stock listing'!$G$20</f>
        <v>0</v>
      </c>
      <c r="BL94" s="366" t="n">
        <f aca="false">'Per item requirement'!BQ94*'Global Stock listing'!$G$21</f>
        <v>0</v>
      </c>
    </row>
    <row r="95" customFormat="false" ht="15" hidden="false" customHeight="false" outlineLevel="0" collapsed="false">
      <c r="A95" s="358"/>
      <c r="B95" s="365" t="s">
        <v>122</v>
      </c>
      <c r="C95" s="365"/>
      <c r="D95" s="365"/>
      <c r="E95" s="365"/>
      <c r="F95" s="365"/>
      <c r="G95" s="366" t="n">
        <f aca="false">SUM(H95:BL95)</f>
        <v>0</v>
      </c>
      <c r="H95" s="367" t="n">
        <f aca="false">'Per item requirement'!M95*'Global Stock listing'!$H$28</f>
        <v>0</v>
      </c>
      <c r="I95" s="368" t="n">
        <f aca="false">'Per item requirement'!N95*'Global Stock listing'!$H$29</f>
        <v>0</v>
      </c>
      <c r="J95" s="368" t="n">
        <f aca="false">'Per item requirement'!O95*'Global Stock listing'!$H$30</f>
        <v>0</v>
      </c>
      <c r="K95" s="368" t="n">
        <f aca="false">'Per item requirement'!P95*'Global Stock listing'!$H$31</f>
        <v>0</v>
      </c>
      <c r="L95" s="368" t="n">
        <f aca="false">'Per item requirement'!Q95*'Global Stock listing'!$H$32</f>
        <v>0</v>
      </c>
      <c r="M95" s="369" t="n">
        <f aca="false">'Per item requirement'!R95*'Global Stock listing'!$H$33</f>
        <v>0</v>
      </c>
      <c r="N95" s="367" t="n">
        <f aca="false">'Per item requirement'!S95*'Global Stock listing'!$H$34</f>
        <v>0</v>
      </c>
      <c r="O95" s="368" t="n">
        <f aca="false">'Per item requirement'!T95*'Global Stock listing'!$H$35</f>
        <v>0</v>
      </c>
      <c r="P95" s="368" t="n">
        <f aca="false">'Per item requirement'!U95*'Global Stock listing'!$H$36</f>
        <v>0</v>
      </c>
      <c r="Q95" s="369" t="n">
        <f aca="false">'Per item requirement'!V95*'Global Stock listing'!$H$37</f>
        <v>0</v>
      </c>
      <c r="R95" s="366" t="n">
        <f aca="false">'Per item requirement'!W95*'Global Stock listing'!$H$38</f>
        <v>0</v>
      </c>
      <c r="S95" s="370" t="n">
        <f aca="false">'Per item requirement'!X95*'Global Stock listing'!$H$39</f>
        <v>0</v>
      </c>
      <c r="T95" s="367" t="n">
        <f aca="false">'Per item requirement'!Y95*'Global Stock listing'!$H$40</f>
        <v>0</v>
      </c>
      <c r="U95" s="368" t="n">
        <f aca="false">'Per item requirement'!Z95*'Global Stock listing'!$H$41</f>
        <v>0</v>
      </c>
      <c r="V95" s="368" t="n">
        <f aca="false">'Per item requirement'!AA95*'Global Stock listing'!$H$43</f>
        <v>0</v>
      </c>
      <c r="W95" s="369" t="n">
        <f aca="false">'Per item requirement'!AB95*'Global Stock listing'!$H$42</f>
        <v>0</v>
      </c>
      <c r="X95" s="367" t="n">
        <f aca="false">'Per item requirement'!AC95*'Global Stock listing'!$H$54</f>
        <v>0</v>
      </c>
      <c r="Y95" s="368" t="n">
        <f aca="false">'Per item requirement'!AD95*'Global Stock listing'!$H$46</f>
        <v>0</v>
      </c>
      <c r="Z95" s="368" t="n">
        <f aca="false">'Per item requirement'!AE95*'Global Stock listing'!$H$52</f>
        <v>0</v>
      </c>
      <c r="AA95" s="368" t="n">
        <f aca="false">'Per item requirement'!AF95*'Global Stock listing'!$H$50</f>
        <v>0</v>
      </c>
      <c r="AB95" s="368" t="n">
        <f aca="false">'Per item requirement'!AG95*'Global Stock listing'!$H$51</f>
        <v>0</v>
      </c>
      <c r="AC95" s="368" t="n">
        <f aca="false">'Per item requirement'!AH95*'Global Stock listing'!$H$48</f>
        <v>0</v>
      </c>
      <c r="AD95" s="368" t="n">
        <f aca="false">'Per item requirement'!AI95*'Global Stock listing'!$H$47</f>
        <v>0</v>
      </c>
      <c r="AE95" s="368" t="n">
        <f aca="false">'Per item requirement'!AJ95*'Global Stock listing'!$H$45</f>
        <v>0</v>
      </c>
      <c r="AF95" s="368" t="n">
        <f aca="false">'Per item requirement'!AK95*'Global Stock listing'!$H$44</f>
        <v>0</v>
      </c>
      <c r="AG95" s="368" t="n">
        <f aca="false">'Per item requirement'!AL95*'Global Stock listing'!$H$49</f>
        <v>0</v>
      </c>
      <c r="AH95" s="368" t="n">
        <f aca="false">'Per item requirement'!AM95*'Global Stock listing'!$H$53</f>
        <v>0</v>
      </c>
      <c r="AI95" s="368" t="n">
        <f aca="false">'Per item requirement'!AN95*'Global Stock listing'!$H$55</f>
        <v>0</v>
      </c>
      <c r="AJ95" s="368" t="n">
        <f aca="false">'Per item requirement'!AO95*'Global Stock listing'!$H$56</f>
        <v>0</v>
      </c>
      <c r="AK95" s="368" t="n">
        <f aca="false">'Per item requirement'!AP95*'Global Stock listing'!$H$57</f>
        <v>0</v>
      </c>
      <c r="AL95" s="368" t="n">
        <f aca="false">'Per item requirement'!AQ95*'Global Stock listing'!$H$58</f>
        <v>0</v>
      </c>
      <c r="AM95" s="368" t="n">
        <f aca="false">'Per item requirement'!AR95*'Global Stock listing'!$H$59</f>
        <v>0</v>
      </c>
      <c r="AN95" s="368" t="n">
        <f aca="false">'Per item requirement'!AS95*'Global Stock listing'!$H$60</f>
        <v>0</v>
      </c>
      <c r="AO95" s="368" t="n">
        <f aca="false">'Per item requirement'!AT95*'Global Stock listing'!$H$61</f>
        <v>0</v>
      </c>
      <c r="AP95" s="368" t="n">
        <f aca="false">'Per item requirement'!AU95*'Global Stock listing'!$H$62</f>
        <v>0</v>
      </c>
      <c r="AQ95" s="368" t="n">
        <f aca="false">'Per item requirement'!AV95*'Global Stock listing'!$H$63</f>
        <v>0</v>
      </c>
      <c r="AR95" s="368" t="n">
        <f aca="false">'Per item requirement'!AW95*'Global Stock listing'!$H$64</f>
        <v>0</v>
      </c>
      <c r="AS95" s="368" t="n">
        <f aca="false">'Per item requirement'!AX95*'Global Stock listing'!$H$65</f>
        <v>0</v>
      </c>
      <c r="AT95" s="368" t="n">
        <f aca="false">'Per item requirement'!AY95*'Global Stock listing'!$H$66</f>
        <v>0</v>
      </c>
      <c r="AU95" s="368" t="n">
        <f aca="false">'Per item requirement'!AZ95*'Global Stock listing'!$H$67</f>
        <v>0</v>
      </c>
      <c r="AV95" s="368" t="n">
        <f aca="false">'Per item requirement'!BA95*'Global Stock listing'!$H$68</f>
        <v>0</v>
      </c>
      <c r="AW95" s="368" t="n">
        <f aca="false">'Per item requirement'!BB95*'Global Stock listing'!$H$69</f>
        <v>0</v>
      </c>
      <c r="AX95" s="368" t="n">
        <f aca="false">'Per item requirement'!BC95*'Global Stock listing'!$H$70</f>
        <v>0</v>
      </c>
      <c r="AY95" s="368" t="n">
        <f aca="false">'Per item requirement'!BD95*'Global Stock listing'!$H$71</f>
        <v>0</v>
      </c>
      <c r="AZ95" s="368" t="n">
        <f aca="false">'Per item requirement'!BE95*'Global Stock listing'!$H$72</f>
        <v>0</v>
      </c>
      <c r="BA95" s="368" t="n">
        <f aca="false">'Per item requirement'!BF95*'Global Stock listing'!$H$73</f>
        <v>0</v>
      </c>
      <c r="BB95" s="368" t="n">
        <f aca="false">'Per item requirement'!BG95*'Global Stock listing'!$H$74</f>
        <v>0</v>
      </c>
      <c r="BC95" s="366" t="n">
        <f aca="false">'Per item requirement'!BH95*'Global Stock listing'!$G$12</f>
        <v>0</v>
      </c>
      <c r="BD95" s="366" t="n">
        <f aca="false">'Per item requirement'!BI95*'Global Stock listing'!$G$13</f>
        <v>0</v>
      </c>
      <c r="BE95" s="366" t="n">
        <f aca="false">'Per item requirement'!BJ95*'Global Stock listing'!$G$14</f>
        <v>0</v>
      </c>
      <c r="BF95" s="366" t="n">
        <f aca="false">'Per item requirement'!BK95*'Global Stock listing'!$G$15</f>
        <v>0</v>
      </c>
      <c r="BG95" s="366" t="n">
        <f aca="false">'Per item requirement'!BL95*'Global Stock listing'!$G$16</f>
        <v>0</v>
      </c>
      <c r="BH95" s="366" t="n">
        <f aca="false">'Per item requirement'!BM95*'Global Stock listing'!$G$17</f>
        <v>0</v>
      </c>
      <c r="BI95" s="366" t="n">
        <f aca="false">'Per item requirement'!BN95*'Global Stock listing'!$G$18</f>
        <v>0</v>
      </c>
      <c r="BJ95" s="366" t="n">
        <f aca="false">'Per item requirement'!BO95*'Global Stock listing'!$G$19</f>
        <v>0</v>
      </c>
      <c r="BK95" s="366" t="n">
        <f aca="false">'Per item requirement'!BP95*'Global Stock listing'!$G$20</f>
        <v>0</v>
      </c>
      <c r="BL95" s="366" t="n">
        <f aca="false">'Per item requirement'!BQ95*'Global Stock listing'!$G$21</f>
        <v>0</v>
      </c>
    </row>
    <row r="96" customFormat="false" ht="15" hidden="false" customHeight="false" outlineLevel="0" collapsed="false">
      <c r="A96" s="358"/>
      <c r="B96" s="365" t="s">
        <v>123</v>
      </c>
      <c r="C96" s="365"/>
      <c r="D96" s="365"/>
      <c r="E96" s="365"/>
      <c r="F96" s="365"/>
      <c r="G96" s="366" t="n">
        <f aca="false">SUM(H96:BL96)</f>
        <v>0</v>
      </c>
      <c r="H96" s="367" t="n">
        <f aca="false">'Per item requirement'!M96*'Global Stock listing'!$H$28</f>
        <v>0</v>
      </c>
      <c r="I96" s="368" t="n">
        <f aca="false">'Per item requirement'!N96*'Global Stock listing'!$H$29</f>
        <v>0</v>
      </c>
      <c r="J96" s="368" t="n">
        <f aca="false">'Per item requirement'!O96*'Global Stock listing'!$H$30</f>
        <v>0</v>
      </c>
      <c r="K96" s="368" t="n">
        <f aca="false">'Per item requirement'!P96*'Global Stock listing'!$H$31</f>
        <v>0</v>
      </c>
      <c r="L96" s="368" t="n">
        <f aca="false">'Per item requirement'!Q96*'Global Stock listing'!$H$32</f>
        <v>0</v>
      </c>
      <c r="M96" s="369" t="n">
        <f aca="false">'Per item requirement'!R96*'Global Stock listing'!$H$33</f>
        <v>0</v>
      </c>
      <c r="N96" s="367" t="n">
        <f aca="false">'Per item requirement'!S96*'Global Stock listing'!$H$34</f>
        <v>0</v>
      </c>
      <c r="O96" s="368" t="n">
        <f aca="false">'Per item requirement'!T96*'Global Stock listing'!$H$35</f>
        <v>0</v>
      </c>
      <c r="P96" s="368" t="n">
        <f aca="false">'Per item requirement'!U96*'Global Stock listing'!$H$36</f>
        <v>0</v>
      </c>
      <c r="Q96" s="369" t="n">
        <f aca="false">'Per item requirement'!V96*'Global Stock listing'!$H$37</f>
        <v>0</v>
      </c>
      <c r="R96" s="366" t="n">
        <f aca="false">'Per item requirement'!W96*'Global Stock listing'!$H$38</f>
        <v>0</v>
      </c>
      <c r="S96" s="370" t="n">
        <f aca="false">'Per item requirement'!X96*'Global Stock listing'!$H$39</f>
        <v>0</v>
      </c>
      <c r="T96" s="367" t="n">
        <f aca="false">'Per item requirement'!Y96*'Global Stock listing'!$H$40</f>
        <v>0</v>
      </c>
      <c r="U96" s="368" t="n">
        <f aca="false">'Per item requirement'!Z96*'Global Stock listing'!$H$41</f>
        <v>0</v>
      </c>
      <c r="V96" s="368" t="n">
        <f aca="false">'Per item requirement'!AA96*'Global Stock listing'!$H$43</f>
        <v>0</v>
      </c>
      <c r="W96" s="369" t="n">
        <f aca="false">'Per item requirement'!AB96*'Global Stock listing'!$H$42</f>
        <v>0</v>
      </c>
      <c r="X96" s="367" t="n">
        <f aca="false">'Per item requirement'!AC96*'Global Stock listing'!$H$54</f>
        <v>0</v>
      </c>
      <c r="Y96" s="368" t="n">
        <f aca="false">'Per item requirement'!AD96*'Global Stock listing'!$H$46</f>
        <v>0</v>
      </c>
      <c r="Z96" s="368" t="n">
        <f aca="false">'Per item requirement'!AE96*'Global Stock listing'!$H$52</f>
        <v>0</v>
      </c>
      <c r="AA96" s="368" t="n">
        <f aca="false">'Per item requirement'!AF96*'Global Stock listing'!$H$50</f>
        <v>0</v>
      </c>
      <c r="AB96" s="368" t="n">
        <f aca="false">'Per item requirement'!AG96*'Global Stock listing'!$H$51</f>
        <v>0</v>
      </c>
      <c r="AC96" s="368" t="n">
        <f aca="false">'Per item requirement'!AH96*'Global Stock listing'!$H$48</f>
        <v>0</v>
      </c>
      <c r="AD96" s="368" t="n">
        <f aca="false">'Per item requirement'!AI96*'Global Stock listing'!$H$47</f>
        <v>0</v>
      </c>
      <c r="AE96" s="368" t="n">
        <f aca="false">'Per item requirement'!AJ96*'Global Stock listing'!$H$45</f>
        <v>0</v>
      </c>
      <c r="AF96" s="368" t="n">
        <f aca="false">'Per item requirement'!AK96*'Global Stock listing'!$H$44</f>
        <v>0</v>
      </c>
      <c r="AG96" s="368" t="n">
        <f aca="false">'Per item requirement'!AL96*'Global Stock listing'!$H$49</f>
        <v>0</v>
      </c>
      <c r="AH96" s="368" t="n">
        <f aca="false">'Per item requirement'!AM96*'Global Stock listing'!$H$53</f>
        <v>0</v>
      </c>
      <c r="AI96" s="368" t="n">
        <f aca="false">'Per item requirement'!AN96*'Global Stock listing'!$H$55</f>
        <v>0</v>
      </c>
      <c r="AJ96" s="368" t="n">
        <f aca="false">'Per item requirement'!AO96*'Global Stock listing'!$H$56</f>
        <v>0</v>
      </c>
      <c r="AK96" s="368" t="n">
        <f aca="false">'Per item requirement'!AP96*'Global Stock listing'!$H$57</f>
        <v>0</v>
      </c>
      <c r="AL96" s="368" t="n">
        <f aca="false">'Per item requirement'!AQ96*'Global Stock listing'!$H$58</f>
        <v>0</v>
      </c>
      <c r="AM96" s="368" t="n">
        <f aca="false">'Per item requirement'!AR96*'Global Stock listing'!$H$59</f>
        <v>0</v>
      </c>
      <c r="AN96" s="368" t="n">
        <f aca="false">'Per item requirement'!AS96*'Global Stock listing'!$H$60</f>
        <v>0</v>
      </c>
      <c r="AO96" s="368" t="n">
        <f aca="false">'Per item requirement'!AT96*'Global Stock listing'!$H$61</f>
        <v>0</v>
      </c>
      <c r="AP96" s="368" t="n">
        <f aca="false">'Per item requirement'!AU96*'Global Stock listing'!$H$62</f>
        <v>0</v>
      </c>
      <c r="AQ96" s="368" t="n">
        <f aca="false">'Per item requirement'!AV96*'Global Stock listing'!$H$63</f>
        <v>0</v>
      </c>
      <c r="AR96" s="368" t="n">
        <f aca="false">'Per item requirement'!AW96*'Global Stock listing'!$H$64</f>
        <v>0</v>
      </c>
      <c r="AS96" s="368" t="n">
        <f aca="false">'Per item requirement'!AX96*'Global Stock listing'!$H$65</f>
        <v>0</v>
      </c>
      <c r="AT96" s="368" t="n">
        <f aca="false">'Per item requirement'!AY96*'Global Stock listing'!$H$66</f>
        <v>0</v>
      </c>
      <c r="AU96" s="368" t="n">
        <f aca="false">'Per item requirement'!AZ96*'Global Stock listing'!$H$67</f>
        <v>0</v>
      </c>
      <c r="AV96" s="368" t="n">
        <f aca="false">'Per item requirement'!BA96*'Global Stock listing'!$H$68</f>
        <v>0</v>
      </c>
      <c r="AW96" s="368" t="n">
        <f aca="false">'Per item requirement'!BB96*'Global Stock listing'!$H$69</f>
        <v>0</v>
      </c>
      <c r="AX96" s="368" t="n">
        <f aca="false">'Per item requirement'!BC96*'Global Stock listing'!$H$70</f>
        <v>0</v>
      </c>
      <c r="AY96" s="368" t="n">
        <f aca="false">'Per item requirement'!BD96*'Global Stock listing'!$H$71</f>
        <v>0</v>
      </c>
      <c r="AZ96" s="368" t="n">
        <f aca="false">'Per item requirement'!BE96*'Global Stock listing'!$H$72</f>
        <v>0</v>
      </c>
      <c r="BA96" s="368" t="n">
        <f aca="false">'Per item requirement'!BF96*'Global Stock listing'!$H$73</f>
        <v>0</v>
      </c>
      <c r="BB96" s="368" t="n">
        <f aca="false">'Per item requirement'!BG96*'Global Stock listing'!$H$74</f>
        <v>0</v>
      </c>
      <c r="BC96" s="366" t="n">
        <f aca="false">'Per item requirement'!BH96*'Global Stock listing'!$G$12</f>
        <v>0</v>
      </c>
      <c r="BD96" s="366" t="n">
        <f aca="false">'Per item requirement'!BI96*'Global Stock listing'!$G$13</f>
        <v>0</v>
      </c>
      <c r="BE96" s="366" t="n">
        <f aca="false">'Per item requirement'!BJ96*'Global Stock listing'!$G$14</f>
        <v>0</v>
      </c>
      <c r="BF96" s="366" t="n">
        <f aca="false">'Per item requirement'!BK96*'Global Stock listing'!$G$15</f>
        <v>0</v>
      </c>
      <c r="BG96" s="366" t="n">
        <f aca="false">'Per item requirement'!BL96*'Global Stock listing'!$G$16</f>
        <v>0</v>
      </c>
      <c r="BH96" s="366" t="n">
        <f aca="false">'Per item requirement'!BM96*'Global Stock listing'!$G$17</f>
        <v>0</v>
      </c>
      <c r="BI96" s="366" t="n">
        <f aca="false">'Per item requirement'!BN96*'Global Stock listing'!$G$18</f>
        <v>0</v>
      </c>
      <c r="BJ96" s="366" t="n">
        <f aca="false">'Per item requirement'!BO96*'Global Stock listing'!$G$19</f>
        <v>0</v>
      </c>
      <c r="BK96" s="366" t="n">
        <f aca="false">'Per item requirement'!BP96*'Global Stock listing'!$G$20</f>
        <v>0</v>
      </c>
      <c r="BL96" s="366" t="n">
        <f aca="false">'Per item requirement'!BQ96*'Global Stock listing'!$G$21</f>
        <v>0</v>
      </c>
    </row>
    <row r="97" customFormat="false" ht="15" hidden="false" customHeight="false" outlineLevel="0" collapsed="false">
      <c r="A97" s="358"/>
      <c r="B97" s="365" t="s">
        <v>124</v>
      </c>
      <c r="C97" s="365"/>
      <c r="D97" s="365"/>
      <c r="E97" s="365"/>
      <c r="F97" s="365"/>
      <c r="G97" s="366" t="n">
        <f aca="false">SUM(H97:BL97)</f>
        <v>0</v>
      </c>
      <c r="H97" s="367" t="n">
        <f aca="false">'Per item requirement'!M97*'Global Stock listing'!$H$28</f>
        <v>0</v>
      </c>
      <c r="I97" s="368" t="n">
        <f aca="false">'Per item requirement'!N97*'Global Stock listing'!$H$29</f>
        <v>0</v>
      </c>
      <c r="J97" s="368" t="n">
        <f aca="false">'Per item requirement'!O97*'Global Stock listing'!$H$30</f>
        <v>0</v>
      </c>
      <c r="K97" s="368" t="n">
        <f aca="false">'Per item requirement'!P97*'Global Stock listing'!$H$31</f>
        <v>0</v>
      </c>
      <c r="L97" s="368" t="n">
        <f aca="false">'Per item requirement'!Q97*'Global Stock listing'!$H$32</f>
        <v>0</v>
      </c>
      <c r="M97" s="369" t="n">
        <f aca="false">'Per item requirement'!R97*'Global Stock listing'!$H$33</f>
        <v>0</v>
      </c>
      <c r="N97" s="367" t="n">
        <f aca="false">'Per item requirement'!S97*'Global Stock listing'!$H$34</f>
        <v>0</v>
      </c>
      <c r="O97" s="368" t="n">
        <f aca="false">'Per item requirement'!T97*'Global Stock listing'!$H$35</f>
        <v>0</v>
      </c>
      <c r="P97" s="368" t="n">
        <f aca="false">'Per item requirement'!U97*'Global Stock listing'!$H$36</f>
        <v>0</v>
      </c>
      <c r="Q97" s="369" t="n">
        <f aca="false">'Per item requirement'!V97*'Global Stock listing'!$H$37</f>
        <v>0</v>
      </c>
      <c r="R97" s="366" t="n">
        <f aca="false">'Per item requirement'!W97*'Global Stock listing'!$H$38</f>
        <v>0</v>
      </c>
      <c r="S97" s="370" t="n">
        <f aca="false">'Per item requirement'!X97*'Global Stock listing'!$H$39</f>
        <v>0</v>
      </c>
      <c r="T97" s="367" t="n">
        <f aca="false">'Per item requirement'!Y97*'Global Stock listing'!$H$40</f>
        <v>0</v>
      </c>
      <c r="U97" s="368" t="n">
        <f aca="false">'Per item requirement'!Z97*'Global Stock listing'!$H$41</f>
        <v>0</v>
      </c>
      <c r="V97" s="368" t="n">
        <f aca="false">'Per item requirement'!AA97*'Global Stock listing'!$H$43</f>
        <v>0</v>
      </c>
      <c r="W97" s="369" t="n">
        <f aca="false">'Per item requirement'!AB97*'Global Stock listing'!$H$42</f>
        <v>0</v>
      </c>
      <c r="X97" s="367" t="n">
        <f aca="false">'Per item requirement'!AC97*'Global Stock listing'!$H$54</f>
        <v>0</v>
      </c>
      <c r="Y97" s="368" t="n">
        <f aca="false">'Per item requirement'!AD97*'Global Stock listing'!$H$46</f>
        <v>0</v>
      </c>
      <c r="Z97" s="368" t="n">
        <f aca="false">'Per item requirement'!AE97*'Global Stock listing'!$H$52</f>
        <v>0</v>
      </c>
      <c r="AA97" s="368" t="n">
        <f aca="false">'Per item requirement'!AF97*'Global Stock listing'!$H$50</f>
        <v>0</v>
      </c>
      <c r="AB97" s="368" t="n">
        <f aca="false">'Per item requirement'!AG97*'Global Stock listing'!$H$51</f>
        <v>0</v>
      </c>
      <c r="AC97" s="368" t="n">
        <f aca="false">'Per item requirement'!AH97*'Global Stock listing'!$H$48</f>
        <v>0</v>
      </c>
      <c r="AD97" s="368" t="n">
        <f aca="false">'Per item requirement'!AI97*'Global Stock listing'!$H$47</f>
        <v>0</v>
      </c>
      <c r="AE97" s="368" t="n">
        <f aca="false">'Per item requirement'!AJ97*'Global Stock listing'!$H$45</f>
        <v>0</v>
      </c>
      <c r="AF97" s="368" t="n">
        <f aca="false">'Per item requirement'!AK97*'Global Stock listing'!$H$44</f>
        <v>0</v>
      </c>
      <c r="AG97" s="368" t="n">
        <f aca="false">'Per item requirement'!AL97*'Global Stock listing'!$H$49</f>
        <v>0</v>
      </c>
      <c r="AH97" s="368" t="n">
        <f aca="false">'Per item requirement'!AM97*'Global Stock listing'!$H$53</f>
        <v>0</v>
      </c>
      <c r="AI97" s="368" t="n">
        <f aca="false">'Per item requirement'!AN97*'Global Stock listing'!$H$55</f>
        <v>0</v>
      </c>
      <c r="AJ97" s="368" t="n">
        <f aca="false">'Per item requirement'!AO97*'Global Stock listing'!$H$56</f>
        <v>0</v>
      </c>
      <c r="AK97" s="368" t="n">
        <f aca="false">'Per item requirement'!AP97*'Global Stock listing'!$H$57</f>
        <v>0</v>
      </c>
      <c r="AL97" s="368" t="n">
        <f aca="false">'Per item requirement'!AQ97*'Global Stock listing'!$H$58</f>
        <v>0</v>
      </c>
      <c r="AM97" s="368" t="n">
        <f aca="false">'Per item requirement'!AR97*'Global Stock listing'!$H$59</f>
        <v>0</v>
      </c>
      <c r="AN97" s="368" t="n">
        <f aca="false">'Per item requirement'!AS97*'Global Stock listing'!$H$60</f>
        <v>0</v>
      </c>
      <c r="AO97" s="368" t="n">
        <f aca="false">'Per item requirement'!AT97*'Global Stock listing'!$H$61</f>
        <v>0</v>
      </c>
      <c r="AP97" s="368" t="n">
        <f aca="false">'Per item requirement'!AU97*'Global Stock listing'!$H$62</f>
        <v>0</v>
      </c>
      <c r="AQ97" s="368" t="n">
        <f aca="false">'Per item requirement'!AV97*'Global Stock listing'!$H$63</f>
        <v>0</v>
      </c>
      <c r="AR97" s="368" t="n">
        <f aca="false">'Per item requirement'!AW97*'Global Stock listing'!$H$64</f>
        <v>0</v>
      </c>
      <c r="AS97" s="368" t="n">
        <f aca="false">'Per item requirement'!AX97*'Global Stock listing'!$H$65</f>
        <v>0</v>
      </c>
      <c r="AT97" s="368" t="n">
        <f aca="false">'Per item requirement'!AY97*'Global Stock listing'!$H$66</f>
        <v>0</v>
      </c>
      <c r="AU97" s="368" t="n">
        <f aca="false">'Per item requirement'!AZ97*'Global Stock listing'!$H$67</f>
        <v>0</v>
      </c>
      <c r="AV97" s="368" t="n">
        <f aca="false">'Per item requirement'!BA97*'Global Stock listing'!$H$68</f>
        <v>0</v>
      </c>
      <c r="AW97" s="368" t="n">
        <f aca="false">'Per item requirement'!BB97*'Global Stock listing'!$H$69</f>
        <v>0</v>
      </c>
      <c r="AX97" s="368" t="n">
        <f aca="false">'Per item requirement'!BC97*'Global Stock listing'!$H$70</f>
        <v>0</v>
      </c>
      <c r="AY97" s="368" t="n">
        <f aca="false">'Per item requirement'!BD97*'Global Stock listing'!$H$71</f>
        <v>0</v>
      </c>
      <c r="AZ97" s="368" t="n">
        <f aca="false">'Per item requirement'!BE97*'Global Stock listing'!$H$72</f>
        <v>0</v>
      </c>
      <c r="BA97" s="368" t="n">
        <f aca="false">'Per item requirement'!BF97*'Global Stock listing'!$H$73</f>
        <v>0</v>
      </c>
      <c r="BB97" s="368" t="n">
        <f aca="false">'Per item requirement'!BG97*'Global Stock listing'!$H$74</f>
        <v>0</v>
      </c>
      <c r="BC97" s="366" t="n">
        <f aca="false">'Per item requirement'!BH97*'Global Stock listing'!$G$12</f>
        <v>0</v>
      </c>
      <c r="BD97" s="366" t="n">
        <f aca="false">'Per item requirement'!BI97*'Global Stock listing'!$G$13</f>
        <v>0</v>
      </c>
      <c r="BE97" s="366" t="n">
        <f aca="false">'Per item requirement'!BJ97*'Global Stock listing'!$G$14</f>
        <v>0</v>
      </c>
      <c r="BF97" s="366" t="n">
        <f aca="false">'Per item requirement'!BK97*'Global Stock listing'!$G$15</f>
        <v>0</v>
      </c>
      <c r="BG97" s="366" t="n">
        <f aca="false">'Per item requirement'!BL97*'Global Stock listing'!$G$16</f>
        <v>0</v>
      </c>
      <c r="BH97" s="366" t="n">
        <f aca="false">'Per item requirement'!BM97*'Global Stock listing'!$G$17</f>
        <v>0</v>
      </c>
      <c r="BI97" s="366" t="n">
        <f aca="false">'Per item requirement'!BN97*'Global Stock listing'!$G$18</f>
        <v>0</v>
      </c>
      <c r="BJ97" s="366" t="n">
        <f aca="false">'Per item requirement'!BO97*'Global Stock listing'!$G$19</f>
        <v>0</v>
      </c>
      <c r="BK97" s="366" t="n">
        <f aca="false">'Per item requirement'!BP97*'Global Stock listing'!$G$20</f>
        <v>0</v>
      </c>
      <c r="BL97" s="366" t="n">
        <f aca="false">'Per item requirement'!BQ97*'Global Stock listing'!$G$21</f>
        <v>0</v>
      </c>
    </row>
    <row r="98" customFormat="false" ht="15" hidden="false" customHeight="false" outlineLevel="0" collapsed="false">
      <c r="A98" s="358"/>
      <c r="B98" s="365" t="s">
        <v>125</v>
      </c>
      <c r="C98" s="365"/>
      <c r="D98" s="365"/>
      <c r="E98" s="365"/>
      <c r="F98" s="365"/>
      <c r="G98" s="366" t="n">
        <f aca="false">SUM(H98:BL98)</f>
        <v>0</v>
      </c>
      <c r="H98" s="367" t="n">
        <f aca="false">'Per item requirement'!M98*'Global Stock listing'!$H$28</f>
        <v>0</v>
      </c>
      <c r="I98" s="368" t="n">
        <f aca="false">'Per item requirement'!N98*'Global Stock listing'!$H$29</f>
        <v>0</v>
      </c>
      <c r="J98" s="368" t="n">
        <f aca="false">'Per item requirement'!O98*'Global Stock listing'!$H$30</f>
        <v>0</v>
      </c>
      <c r="K98" s="368" t="n">
        <f aca="false">'Per item requirement'!P98*'Global Stock listing'!$H$31</f>
        <v>0</v>
      </c>
      <c r="L98" s="368" t="n">
        <f aca="false">'Per item requirement'!Q98*'Global Stock listing'!$H$32</f>
        <v>0</v>
      </c>
      <c r="M98" s="369" t="n">
        <f aca="false">'Per item requirement'!R98*'Global Stock listing'!$H$33</f>
        <v>0</v>
      </c>
      <c r="N98" s="367" t="n">
        <f aca="false">'Per item requirement'!S98*'Global Stock listing'!$H$34</f>
        <v>0</v>
      </c>
      <c r="O98" s="368" t="n">
        <f aca="false">'Per item requirement'!T98*'Global Stock listing'!$H$35</f>
        <v>0</v>
      </c>
      <c r="P98" s="368" t="n">
        <f aca="false">'Per item requirement'!U98*'Global Stock listing'!$H$36</f>
        <v>0</v>
      </c>
      <c r="Q98" s="369" t="n">
        <f aca="false">'Per item requirement'!V98*'Global Stock listing'!$H$37</f>
        <v>0</v>
      </c>
      <c r="R98" s="366" t="n">
        <f aca="false">'Per item requirement'!W98*'Global Stock listing'!$H$38</f>
        <v>0</v>
      </c>
      <c r="S98" s="370" t="n">
        <f aca="false">'Per item requirement'!X98*'Global Stock listing'!$H$39</f>
        <v>0</v>
      </c>
      <c r="T98" s="367" t="n">
        <f aca="false">'Per item requirement'!Y98*'Global Stock listing'!$H$40</f>
        <v>0</v>
      </c>
      <c r="U98" s="368" t="n">
        <f aca="false">'Per item requirement'!Z98*'Global Stock listing'!$H$41</f>
        <v>0</v>
      </c>
      <c r="V98" s="368" t="n">
        <f aca="false">'Per item requirement'!AA98*'Global Stock listing'!$H$43</f>
        <v>0</v>
      </c>
      <c r="W98" s="369" t="n">
        <f aca="false">'Per item requirement'!AB98*'Global Stock listing'!$H$42</f>
        <v>0</v>
      </c>
      <c r="X98" s="367" t="n">
        <f aca="false">'Per item requirement'!AC98*'Global Stock listing'!$H$54</f>
        <v>0</v>
      </c>
      <c r="Y98" s="368" t="n">
        <f aca="false">'Per item requirement'!AD98*'Global Stock listing'!$H$46</f>
        <v>0</v>
      </c>
      <c r="Z98" s="368" t="n">
        <f aca="false">'Per item requirement'!AE98*'Global Stock listing'!$H$52</f>
        <v>0</v>
      </c>
      <c r="AA98" s="368" t="n">
        <f aca="false">'Per item requirement'!AF98*'Global Stock listing'!$H$50</f>
        <v>0</v>
      </c>
      <c r="AB98" s="368" t="n">
        <f aca="false">'Per item requirement'!AG98*'Global Stock listing'!$H$51</f>
        <v>0</v>
      </c>
      <c r="AC98" s="368" t="n">
        <f aca="false">'Per item requirement'!AH98*'Global Stock listing'!$H$48</f>
        <v>0</v>
      </c>
      <c r="AD98" s="368" t="n">
        <f aca="false">'Per item requirement'!AI98*'Global Stock listing'!$H$47</f>
        <v>0</v>
      </c>
      <c r="AE98" s="368" t="n">
        <f aca="false">'Per item requirement'!AJ98*'Global Stock listing'!$H$45</f>
        <v>0</v>
      </c>
      <c r="AF98" s="368" t="n">
        <f aca="false">'Per item requirement'!AK98*'Global Stock listing'!$H$44</f>
        <v>0</v>
      </c>
      <c r="AG98" s="368" t="n">
        <f aca="false">'Per item requirement'!AL98*'Global Stock listing'!$H$49</f>
        <v>0</v>
      </c>
      <c r="AH98" s="368" t="n">
        <f aca="false">'Per item requirement'!AM98*'Global Stock listing'!$H$53</f>
        <v>0</v>
      </c>
      <c r="AI98" s="368" t="n">
        <f aca="false">'Per item requirement'!AN98*'Global Stock listing'!$H$55</f>
        <v>0</v>
      </c>
      <c r="AJ98" s="368" t="n">
        <f aca="false">'Per item requirement'!AO98*'Global Stock listing'!$H$56</f>
        <v>0</v>
      </c>
      <c r="AK98" s="368" t="n">
        <f aca="false">'Per item requirement'!AP98*'Global Stock listing'!$H$57</f>
        <v>0</v>
      </c>
      <c r="AL98" s="368" t="n">
        <f aca="false">'Per item requirement'!AQ98*'Global Stock listing'!$H$58</f>
        <v>0</v>
      </c>
      <c r="AM98" s="368" t="n">
        <f aca="false">'Per item requirement'!AR98*'Global Stock listing'!$H$59</f>
        <v>0</v>
      </c>
      <c r="AN98" s="368" t="n">
        <f aca="false">'Per item requirement'!AS98*'Global Stock listing'!$H$60</f>
        <v>0</v>
      </c>
      <c r="AO98" s="368" t="n">
        <f aca="false">'Per item requirement'!AT98*'Global Stock listing'!$H$61</f>
        <v>0</v>
      </c>
      <c r="AP98" s="368" t="n">
        <f aca="false">'Per item requirement'!AU98*'Global Stock listing'!$H$62</f>
        <v>0</v>
      </c>
      <c r="AQ98" s="368" t="n">
        <f aca="false">'Per item requirement'!AV98*'Global Stock listing'!$H$63</f>
        <v>0</v>
      </c>
      <c r="AR98" s="368" t="n">
        <f aca="false">'Per item requirement'!AW98*'Global Stock listing'!$H$64</f>
        <v>0</v>
      </c>
      <c r="AS98" s="368" t="n">
        <f aca="false">'Per item requirement'!AX98*'Global Stock listing'!$H$65</f>
        <v>0</v>
      </c>
      <c r="AT98" s="368" t="n">
        <f aca="false">'Per item requirement'!AY98*'Global Stock listing'!$H$66</f>
        <v>0</v>
      </c>
      <c r="AU98" s="368" t="n">
        <f aca="false">'Per item requirement'!AZ98*'Global Stock listing'!$H$67</f>
        <v>0</v>
      </c>
      <c r="AV98" s="368" t="n">
        <f aca="false">'Per item requirement'!BA98*'Global Stock listing'!$H$68</f>
        <v>0</v>
      </c>
      <c r="AW98" s="368" t="n">
        <f aca="false">'Per item requirement'!BB98*'Global Stock listing'!$H$69</f>
        <v>0</v>
      </c>
      <c r="AX98" s="368" t="n">
        <f aca="false">'Per item requirement'!BC98*'Global Stock listing'!$H$70</f>
        <v>0</v>
      </c>
      <c r="AY98" s="368" t="n">
        <f aca="false">'Per item requirement'!BD98*'Global Stock listing'!$H$71</f>
        <v>0</v>
      </c>
      <c r="AZ98" s="368" t="n">
        <f aca="false">'Per item requirement'!BE98*'Global Stock listing'!$H$72</f>
        <v>0</v>
      </c>
      <c r="BA98" s="368" t="n">
        <f aca="false">'Per item requirement'!BF98*'Global Stock listing'!$H$73</f>
        <v>0</v>
      </c>
      <c r="BB98" s="368" t="n">
        <f aca="false">'Per item requirement'!BG98*'Global Stock listing'!$H$74</f>
        <v>0</v>
      </c>
      <c r="BC98" s="366" t="n">
        <f aca="false">'Per item requirement'!BH98*'Global Stock listing'!$G$12</f>
        <v>0</v>
      </c>
      <c r="BD98" s="366" t="n">
        <f aca="false">'Per item requirement'!BI98*'Global Stock listing'!$G$13</f>
        <v>0</v>
      </c>
      <c r="BE98" s="366" t="n">
        <f aca="false">'Per item requirement'!BJ98*'Global Stock listing'!$G$14</f>
        <v>0</v>
      </c>
      <c r="BF98" s="366" t="n">
        <f aca="false">'Per item requirement'!BK98*'Global Stock listing'!$G$15</f>
        <v>0</v>
      </c>
      <c r="BG98" s="366" t="n">
        <f aca="false">'Per item requirement'!BL98*'Global Stock listing'!$G$16</f>
        <v>0</v>
      </c>
      <c r="BH98" s="366" t="n">
        <f aca="false">'Per item requirement'!BM98*'Global Stock listing'!$G$17</f>
        <v>0</v>
      </c>
      <c r="BI98" s="366" t="n">
        <f aca="false">'Per item requirement'!BN98*'Global Stock listing'!$G$18</f>
        <v>0</v>
      </c>
      <c r="BJ98" s="366" t="n">
        <f aca="false">'Per item requirement'!BO98*'Global Stock listing'!$G$19</f>
        <v>0</v>
      </c>
      <c r="BK98" s="366" t="n">
        <f aca="false">'Per item requirement'!BP98*'Global Stock listing'!$G$20</f>
        <v>0</v>
      </c>
      <c r="BL98" s="366" t="n">
        <f aca="false">'Per item requirement'!BQ98*'Global Stock listing'!$G$21</f>
        <v>0</v>
      </c>
    </row>
    <row r="99" customFormat="false" ht="15" hidden="false" customHeight="false" outlineLevel="0" collapsed="false">
      <c r="A99" s="358"/>
      <c r="B99" s="365" t="s">
        <v>126</v>
      </c>
      <c r="C99" s="365"/>
      <c r="D99" s="365"/>
      <c r="E99" s="365"/>
      <c r="F99" s="365"/>
      <c r="G99" s="366" t="n">
        <f aca="false">SUM(H99:BL99)</f>
        <v>0</v>
      </c>
      <c r="H99" s="367" t="n">
        <f aca="false">'Per item requirement'!M99*'Global Stock listing'!$H$28</f>
        <v>0</v>
      </c>
      <c r="I99" s="368" t="n">
        <f aca="false">'Per item requirement'!N99*'Global Stock listing'!$H$29</f>
        <v>0</v>
      </c>
      <c r="J99" s="368" t="n">
        <f aca="false">'Per item requirement'!O99*'Global Stock listing'!$H$30</f>
        <v>0</v>
      </c>
      <c r="K99" s="368" t="n">
        <f aca="false">'Per item requirement'!P99*'Global Stock listing'!$H$31</f>
        <v>0</v>
      </c>
      <c r="L99" s="368" t="n">
        <f aca="false">'Per item requirement'!Q99*'Global Stock listing'!$H$32</f>
        <v>0</v>
      </c>
      <c r="M99" s="369" t="n">
        <f aca="false">'Per item requirement'!R99*'Global Stock listing'!$H$33</f>
        <v>0</v>
      </c>
      <c r="N99" s="367" t="n">
        <f aca="false">'Per item requirement'!S99*'Global Stock listing'!$H$34</f>
        <v>0</v>
      </c>
      <c r="O99" s="368" t="n">
        <f aca="false">'Per item requirement'!T99*'Global Stock listing'!$H$35</f>
        <v>0</v>
      </c>
      <c r="P99" s="368" t="n">
        <f aca="false">'Per item requirement'!U99*'Global Stock listing'!$H$36</f>
        <v>0</v>
      </c>
      <c r="Q99" s="369" t="n">
        <f aca="false">'Per item requirement'!V99*'Global Stock listing'!$H$37</f>
        <v>0</v>
      </c>
      <c r="R99" s="366" t="n">
        <f aca="false">'Per item requirement'!W99*'Global Stock listing'!$H$38</f>
        <v>0</v>
      </c>
      <c r="S99" s="370" t="n">
        <f aca="false">'Per item requirement'!X99*'Global Stock listing'!$H$39</f>
        <v>0</v>
      </c>
      <c r="T99" s="367" t="n">
        <f aca="false">'Per item requirement'!Y99*'Global Stock listing'!$H$40</f>
        <v>0</v>
      </c>
      <c r="U99" s="368" t="n">
        <f aca="false">'Per item requirement'!Z99*'Global Stock listing'!$H$41</f>
        <v>0</v>
      </c>
      <c r="V99" s="368" t="n">
        <f aca="false">'Per item requirement'!AA99*'Global Stock listing'!$H$43</f>
        <v>0</v>
      </c>
      <c r="W99" s="369" t="n">
        <f aca="false">'Per item requirement'!AB99*'Global Stock listing'!$H$42</f>
        <v>0</v>
      </c>
      <c r="X99" s="367" t="n">
        <f aca="false">'Per item requirement'!AC99*'Global Stock listing'!$H$54</f>
        <v>0</v>
      </c>
      <c r="Y99" s="368" t="n">
        <f aca="false">'Per item requirement'!AD99*'Global Stock listing'!$H$46</f>
        <v>0</v>
      </c>
      <c r="Z99" s="368" t="n">
        <f aca="false">'Per item requirement'!AE99*'Global Stock listing'!$H$52</f>
        <v>0</v>
      </c>
      <c r="AA99" s="368" t="n">
        <f aca="false">'Per item requirement'!AF99*'Global Stock listing'!$H$50</f>
        <v>0</v>
      </c>
      <c r="AB99" s="368" t="n">
        <f aca="false">'Per item requirement'!AG99*'Global Stock listing'!$H$51</f>
        <v>0</v>
      </c>
      <c r="AC99" s="368" t="n">
        <f aca="false">'Per item requirement'!AH99*'Global Stock listing'!$H$48</f>
        <v>0</v>
      </c>
      <c r="AD99" s="368" t="n">
        <f aca="false">'Per item requirement'!AI99*'Global Stock listing'!$H$47</f>
        <v>0</v>
      </c>
      <c r="AE99" s="368" t="n">
        <f aca="false">'Per item requirement'!AJ99*'Global Stock listing'!$H$45</f>
        <v>0</v>
      </c>
      <c r="AF99" s="368" t="n">
        <f aca="false">'Per item requirement'!AK99*'Global Stock listing'!$H$44</f>
        <v>0</v>
      </c>
      <c r="AG99" s="368" t="n">
        <f aca="false">'Per item requirement'!AL99*'Global Stock listing'!$H$49</f>
        <v>0</v>
      </c>
      <c r="AH99" s="368" t="n">
        <f aca="false">'Per item requirement'!AM99*'Global Stock listing'!$H$53</f>
        <v>0</v>
      </c>
      <c r="AI99" s="368" t="n">
        <f aca="false">'Per item requirement'!AN99*'Global Stock listing'!$H$55</f>
        <v>0</v>
      </c>
      <c r="AJ99" s="368" t="n">
        <f aca="false">'Per item requirement'!AO99*'Global Stock listing'!$H$56</f>
        <v>0</v>
      </c>
      <c r="AK99" s="368" t="n">
        <f aca="false">'Per item requirement'!AP99*'Global Stock listing'!$H$57</f>
        <v>0</v>
      </c>
      <c r="AL99" s="368" t="n">
        <f aca="false">'Per item requirement'!AQ99*'Global Stock listing'!$H$58</f>
        <v>0</v>
      </c>
      <c r="AM99" s="368" t="n">
        <f aca="false">'Per item requirement'!AR99*'Global Stock listing'!$H$59</f>
        <v>0</v>
      </c>
      <c r="AN99" s="368" t="n">
        <f aca="false">'Per item requirement'!AS99*'Global Stock listing'!$H$60</f>
        <v>0</v>
      </c>
      <c r="AO99" s="368" t="n">
        <f aca="false">'Per item requirement'!AT99*'Global Stock listing'!$H$61</f>
        <v>0</v>
      </c>
      <c r="AP99" s="368" t="n">
        <f aca="false">'Per item requirement'!AU99*'Global Stock listing'!$H$62</f>
        <v>0</v>
      </c>
      <c r="AQ99" s="368" t="n">
        <f aca="false">'Per item requirement'!AV99*'Global Stock listing'!$H$63</f>
        <v>0</v>
      </c>
      <c r="AR99" s="368" t="n">
        <f aca="false">'Per item requirement'!AW99*'Global Stock listing'!$H$64</f>
        <v>0</v>
      </c>
      <c r="AS99" s="368" t="n">
        <f aca="false">'Per item requirement'!AX99*'Global Stock listing'!$H$65</f>
        <v>0</v>
      </c>
      <c r="AT99" s="368" t="n">
        <f aca="false">'Per item requirement'!AY99*'Global Stock listing'!$H$66</f>
        <v>0</v>
      </c>
      <c r="AU99" s="368" t="n">
        <f aca="false">'Per item requirement'!AZ99*'Global Stock listing'!$H$67</f>
        <v>0</v>
      </c>
      <c r="AV99" s="368" t="n">
        <f aca="false">'Per item requirement'!BA99*'Global Stock listing'!$H$68</f>
        <v>0</v>
      </c>
      <c r="AW99" s="368" t="n">
        <f aca="false">'Per item requirement'!BB99*'Global Stock listing'!$H$69</f>
        <v>0</v>
      </c>
      <c r="AX99" s="368" t="n">
        <f aca="false">'Per item requirement'!BC99*'Global Stock listing'!$H$70</f>
        <v>0</v>
      </c>
      <c r="AY99" s="368" t="n">
        <f aca="false">'Per item requirement'!BD99*'Global Stock listing'!$H$71</f>
        <v>0</v>
      </c>
      <c r="AZ99" s="368" t="n">
        <f aca="false">'Per item requirement'!BE99*'Global Stock listing'!$H$72</f>
        <v>0</v>
      </c>
      <c r="BA99" s="368" t="n">
        <f aca="false">'Per item requirement'!BF99*'Global Stock listing'!$H$73</f>
        <v>0</v>
      </c>
      <c r="BB99" s="368" t="n">
        <f aca="false">'Per item requirement'!BG99*'Global Stock listing'!$H$74</f>
        <v>0</v>
      </c>
      <c r="BC99" s="366" t="n">
        <f aca="false">'Per item requirement'!BH99*'Global Stock listing'!$G$12</f>
        <v>0</v>
      </c>
      <c r="BD99" s="366" t="n">
        <f aca="false">'Per item requirement'!BI99*'Global Stock listing'!$G$13</f>
        <v>0</v>
      </c>
      <c r="BE99" s="366" t="n">
        <f aca="false">'Per item requirement'!BJ99*'Global Stock listing'!$G$14</f>
        <v>0</v>
      </c>
      <c r="BF99" s="366" t="n">
        <f aca="false">'Per item requirement'!BK99*'Global Stock listing'!$G$15</f>
        <v>0</v>
      </c>
      <c r="BG99" s="366" t="n">
        <f aca="false">'Per item requirement'!BL99*'Global Stock listing'!$G$16</f>
        <v>0</v>
      </c>
      <c r="BH99" s="366" t="n">
        <f aca="false">'Per item requirement'!BM99*'Global Stock listing'!$G$17</f>
        <v>0</v>
      </c>
      <c r="BI99" s="366" t="n">
        <f aca="false">'Per item requirement'!BN99*'Global Stock listing'!$G$18</f>
        <v>0</v>
      </c>
      <c r="BJ99" s="366" t="n">
        <f aca="false">'Per item requirement'!BO99*'Global Stock listing'!$G$19</f>
        <v>0</v>
      </c>
      <c r="BK99" s="366" t="n">
        <f aca="false">'Per item requirement'!BP99*'Global Stock listing'!$G$20</f>
        <v>0</v>
      </c>
      <c r="BL99" s="366" t="n">
        <f aca="false">'Per item requirement'!BQ99*'Global Stock listing'!$G$21</f>
        <v>0</v>
      </c>
    </row>
    <row r="100" customFormat="false" ht="15" hidden="false" customHeight="false" outlineLevel="0" collapsed="false">
      <c r="A100" s="358"/>
      <c r="B100" s="365" t="s">
        <v>127</v>
      </c>
      <c r="C100" s="365"/>
      <c r="D100" s="365"/>
      <c r="E100" s="365"/>
      <c r="F100" s="365"/>
      <c r="G100" s="366" t="n">
        <f aca="false">SUM(H100:BL100)</f>
        <v>0</v>
      </c>
      <c r="H100" s="367" t="n">
        <f aca="false">'Per item requirement'!M100*'Global Stock listing'!$H$28</f>
        <v>0</v>
      </c>
      <c r="I100" s="368" t="n">
        <f aca="false">'Per item requirement'!N100*'Global Stock listing'!$H$29</f>
        <v>0</v>
      </c>
      <c r="J100" s="368" t="n">
        <f aca="false">'Per item requirement'!O100*'Global Stock listing'!$H$30</f>
        <v>0</v>
      </c>
      <c r="K100" s="368" t="n">
        <f aca="false">'Per item requirement'!P100*'Global Stock listing'!$H$31</f>
        <v>0</v>
      </c>
      <c r="L100" s="368" t="n">
        <f aca="false">'Per item requirement'!Q100*'Global Stock listing'!$H$32</f>
        <v>0</v>
      </c>
      <c r="M100" s="369" t="n">
        <f aca="false">'Per item requirement'!R100*'Global Stock listing'!$H$33</f>
        <v>0</v>
      </c>
      <c r="N100" s="367" t="n">
        <f aca="false">'Per item requirement'!S100*'Global Stock listing'!$H$34</f>
        <v>0</v>
      </c>
      <c r="O100" s="368" t="n">
        <f aca="false">'Per item requirement'!T100*'Global Stock listing'!$H$35</f>
        <v>0</v>
      </c>
      <c r="P100" s="368" t="n">
        <f aca="false">'Per item requirement'!U100*'Global Stock listing'!$H$36</f>
        <v>0</v>
      </c>
      <c r="Q100" s="369" t="n">
        <f aca="false">'Per item requirement'!V100*'Global Stock listing'!$H$37</f>
        <v>0</v>
      </c>
      <c r="R100" s="366" t="n">
        <f aca="false">'Per item requirement'!W100*'Global Stock listing'!$H$38</f>
        <v>0</v>
      </c>
      <c r="S100" s="370" t="n">
        <f aca="false">'Per item requirement'!X100*'Global Stock listing'!$H$39</f>
        <v>0</v>
      </c>
      <c r="T100" s="367" t="n">
        <f aca="false">'Per item requirement'!Y100*'Global Stock listing'!$H$40</f>
        <v>0</v>
      </c>
      <c r="U100" s="368" t="n">
        <f aca="false">'Per item requirement'!Z100*'Global Stock listing'!$H$41</f>
        <v>0</v>
      </c>
      <c r="V100" s="368" t="n">
        <f aca="false">'Per item requirement'!AA100*'Global Stock listing'!$H$43</f>
        <v>0</v>
      </c>
      <c r="W100" s="369" t="n">
        <f aca="false">'Per item requirement'!AB100*'Global Stock listing'!$H$42</f>
        <v>0</v>
      </c>
      <c r="X100" s="367" t="n">
        <f aca="false">'Per item requirement'!AC100*'Global Stock listing'!$H$54</f>
        <v>0</v>
      </c>
      <c r="Y100" s="368" t="n">
        <f aca="false">'Per item requirement'!AD100*'Global Stock listing'!$H$46</f>
        <v>0</v>
      </c>
      <c r="Z100" s="368" t="n">
        <f aca="false">'Per item requirement'!AE100*'Global Stock listing'!$H$52</f>
        <v>0</v>
      </c>
      <c r="AA100" s="368" t="n">
        <f aca="false">'Per item requirement'!AF100*'Global Stock listing'!$H$50</f>
        <v>0</v>
      </c>
      <c r="AB100" s="368" t="n">
        <f aca="false">'Per item requirement'!AG100*'Global Stock listing'!$H$51</f>
        <v>0</v>
      </c>
      <c r="AC100" s="368" t="n">
        <f aca="false">'Per item requirement'!AH100*'Global Stock listing'!$H$48</f>
        <v>0</v>
      </c>
      <c r="AD100" s="368" t="n">
        <f aca="false">'Per item requirement'!AI100*'Global Stock listing'!$H$47</f>
        <v>0</v>
      </c>
      <c r="AE100" s="368" t="n">
        <f aca="false">'Per item requirement'!AJ100*'Global Stock listing'!$H$45</f>
        <v>0</v>
      </c>
      <c r="AF100" s="368" t="n">
        <f aca="false">'Per item requirement'!AK100*'Global Stock listing'!$H$44</f>
        <v>0</v>
      </c>
      <c r="AG100" s="368" t="n">
        <f aca="false">'Per item requirement'!AL100*'Global Stock listing'!$H$49</f>
        <v>0</v>
      </c>
      <c r="AH100" s="368" t="n">
        <f aca="false">'Per item requirement'!AM100*'Global Stock listing'!$H$53</f>
        <v>0</v>
      </c>
      <c r="AI100" s="368" t="n">
        <f aca="false">'Per item requirement'!AN100*'Global Stock listing'!$H$55</f>
        <v>0</v>
      </c>
      <c r="AJ100" s="368" t="n">
        <f aca="false">'Per item requirement'!AO100*'Global Stock listing'!$H$56</f>
        <v>0</v>
      </c>
      <c r="AK100" s="368" t="n">
        <f aca="false">'Per item requirement'!AP100*'Global Stock listing'!$H$57</f>
        <v>0</v>
      </c>
      <c r="AL100" s="368" t="n">
        <f aca="false">'Per item requirement'!AQ100*'Global Stock listing'!$H$58</f>
        <v>0</v>
      </c>
      <c r="AM100" s="368" t="n">
        <f aca="false">'Per item requirement'!AR100*'Global Stock listing'!$H$59</f>
        <v>0</v>
      </c>
      <c r="AN100" s="368" t="n">
        <f aca="false">'Per item requirement'!AS100*'Global Stock listing'!$H$60</f>
        <v>0</v>
      </c>
      <c r="AO100" s="368" t="n">
        <f aca="false">'Per item requirement'!AT100*'Global Stock listing'!$H$61</f>
        <v>0</v>
      </c>
      <c r="AP100" s="368" t="n">
        <f aca="false">'Per item requirement'!AU100*'Global Stock listing'!$H$62</f>
        <v>0</v>
      </c>
      <c r="AQ100" s="368" t="n">
        <f aca="false">'Per item requirement'!AV100*'Global Stock listing'!$H$63</f>
        <v>0</v>
      </c>
      <c r="AR100" s="368" t="n">
        <f aca="false">'Per item requirement'!AW100*'Global Stock listing'!$H$64</f>
        <v>0</v>
      </c>
      <c r="AS100" s="368" t="n">
        <f aca="false">'Per item requirement'!AX100*'Global Stock listing'!$H$65</f>
        <v>0</v>
      </c>
      <c r="AT100" s="368" t="n">
        <f aca="false">'Per item requirement'!AY100*'Global Stock listing'!$H$66</f>
        <v>0</v>
      </c>
      <c r="AU100" s="368" t="n">
        <f aca="false">'Per item requirement'!AZ100*'Global Stock listing'!$H$67</f>
        <v>0</v>
      </c>
      <c r="AV100" s="368" t="n">
        <f aca="false">'Per item requirement'!BA100*'Global Stock listing'!$H$68</f>
        <v>0</v>
      </c>
      <c r="AW100" s="368" t="n">
        <f aca="false">'Per item requirement'!BB100*'Global Stock listing'!$H$69</f>
        <v>0</v>
      </c>
      <c r="AX100" s="368" t="n">
        <f aca="false">'Per item requirement'!BC100*'Global Stock listing'!$H$70</f>
        <v>0</v>
      </c>
      <c r="AY100" s="368" t="n">
        <f aca="false">'Per item requirement'!BD100*'Global Stock listing'!$H$71</f>
        <v>0</v>
      </c>
      <c r="AZ100" s="368" t="n">
        <f aca="false">'Per item requirement'!BE100*'Global Stock listing'!$H$72</f>
        <v>0</v>
      </c>
      <c r="BA100" s="368" t="n">
        <f aca="false">'Per item requirement'!BF100*'Global Stock listing'!$H$73</f>
        <v>0</v>
      </c>
      <c r="BB100" s="368" t="n">
        <f aca="false">'Per item requirement'!BG100*'Global Stock listing'!$H$74</f>
        <v>0</v>
      </c>
      <c r="BC100" s="366" t="n">
        <f aca="false">'Per item requirement'!BH100*'Global Stock listing'!$G$12</f>
        <v>0</v>
      </c>
      <c r="BD100" s="366" t="n">
        <f aca="false">'Per item requirement'!BI100*'Global Stock listing'!$G$13</f>
        <v>0</v>
      </c>
      <c r="BE100" s="366" t="n">
        <f aca="false">'Per item requirement'!BJ100*'Global Stock listing'!$G$14</f>
        <v>0</v>
      </c>
      <c r="BF100" s="366" t="n">
        <f aca="false">'Per item requirement'!BK100*'Global Stock listing'!$G$15</f>
        <v>0</v>
      </c>
      <c r="BG100" s="366" t="n">
        <f aca="false">'Per item requirement'!BL100*'Global Stock listing'!$G$16</f>
        <v>0</v>
      </c>
      <c r="BH100" s="366" t="n">
        <f aca="false">'Per item requirement'!BM100*'Global Stock listing'!$G$17</f>
        <v>0</v>
      </c>
      <c r="BI100" s="366" t="n">
        <f aca="false">'Per item requirement'!BN100*'Global Stock listing'!$G$18</f>
        <v>0</v>
      </c>
      <c r="BJ100" s="366" t="n">
        <f aca="false">'Per item requirement'!BO100*'Global Stock listing'!$G$19</f>
        <v>0</v>
      </c>
      <c r="BK100" s="366" t="n">
        <f aca="false">'Per item requirement'!BP100*'Global Stock listing'!$G$20</f>
        <v>0</v>
      </c>
      <c r="BL100" s="366" t="n">
        <f aca="false">'Per item requirement'!BQ100*'Global Stock listing'!$G$21</f>
        <v>0</v>
      </c>
    </row>
    <row r="101" customFormat="false" ht="15" hidden="false" customHeight="false" outlineLevel="0" collapsed="false">
      <c r="A101" s="358"/>
      <c r="B101" s="365" t="s">
        <v>128</v>
      </c>
      <c r="C101" s="365"/>
      <c r="D101" s="365"/>
      <c r="E101" s="365"/>
      <c r="F101" s="365"/>
      <c r="G101" s="366" t="n">
        <f aca="false">SUM(H101:BL101)</f>
        <v>0</v>
      </c>
      <c r="H101" s="367" t="n">
        <f aca="false">'Per item requirement'!M101*'Global Stock listing'!$H$28</f>
        <v>0</v>
      </c>
      <c r="I101" s="368" t="n">
        <f aca="false">'Per item requirement'!N101*'Global Stock listing'!$H$29</f>
        <v>0</v>
      </c>
      <c r="J101" s="368" t="n">
        <f aca="false">'Per item requirement'!O101*'Global Stock listing'!$H$30</f>
        <v>0</v>
      </c>
      <c r="K101" s="368" t="n">
        <f aca="false">'Per item requirement'!P101*'Global Stock listing'!$H$31</f>
        <v>0</v>
      </c>
      <c r="L101" s="368" t="n">
        <f aca="false">'Per item requirement'!Q101*'Global Stock listing'!$H$32</f>
        <v>0</v>
      </c>
      <c r="M101" s="369" t="n">
        <f aca="false">'Per item requirement'!R101*'Global Stock listing'!$H$33</f>
        <v>0</v>
      </c>
      <c r="N101" s="367" t="n">
        <f aca="false">'Per item requirement'!S101*'Global Stock listing'!$H$34</f>
        <v>0</v>
      </c>
      <c r="O101" s="368" t="n">
        <f aca="false">'Per item requirement'!T101*'Global Stock listing'!$H$35</f>
        <v>0</v>
      </c>
      <c r="P101" s="368" t="n">
        <f aca="false">'Per item requirement'!U101*'Global Stock listing'!$H$36</f>
        <v>0</v>
      </c>
      <c r="Q101" s="369" t="n">
        <f aca="false">'Per item requirement'!V101*'Global Stock listing'!$H$37</f>
        <v>0</v>
      </c>
      <c r="R101" s="366" t="n">
        <f aca="false">'Per item requirement'!W101*'Global Stock listing'!$H$38</f>
        <v>0</v>
      </c>
      <c r="S101" s="370" t="n">
        <f aca="false">'Per item requirement'!X101*'Global Stock listing'!$H$39</f>
        <v>0</v>
      </c>
      <c r="T101" s="367" t="n">
        <f aca="false">'Per item requirement'!Y101*'Global Stock listing'!$H$40</f>
        <v>0</v>
      </c>
      <c r="U101" s="368" t="n">
        <f aca="false">'Per item requirement'!Z101*'Global Stock listing'!$H$41</f>
        <v>0</v>
      </c>
      <c r="V101" s="368" t="n">
        <f aca="false">'Per item requirement'!AA101*'Global Stock listing'!$H$43</f>
        <v>0</v>
      </c>
      <c r="W101" s="369" t="n">
        <f aca="false">'Per item requirement'!AB101*'Global Stock listing'!$H$42</f>
        <v>0</v>
      </c>
      <c r="X101" s="367" t="n">
        <f aca="false">'Per item requirement'!AC101*'Global Stock listing'!$H$54</f>
        <v>0</v>
      </c>
      <c r="Y101" s="368" t="n">
        <f aca="false">'Per item requirement'!AD101*'Global Stock listing'!$H$46</f>
        <v>0</v>
      </c>
      <c r="Z101" s="368" t="n">
        <f aca="false">'Per item requirement'!AE101*'Global Stock listing'!$H$52</f>
        <v>0</v>
      </c>
      <c r="AA101" s="368" t="n">
        <f aca="false">'Per item requirement'!AF101*'Global Stock listing'!$H$50</f>
        <v>0</v>
      </c>
      <c r="AB101" s="368" t="n">
        <f aca="false">'Per item requirement'!AG101*'Global Stock listing'!$H$51</f>
        <v>0</v>
      </c>
      <c r="AC101" s="368" t="n">
        <f aca="false">'Per item requirement'!AH101*'Global Stock listing'!$H$48</f>
        <v>0</v>
      </c>
      <c r="AD101" s="368" t="n">
        <f aca="false">'Per item requirement'!AI101*'Global Stock listing'!$H$47</f>
        <v>0</v>
      </c>
      <c r="AE101" s="368" t="n">
        <f aca="false">'Per item requirement'!AJ101*'Global Stock listing'!$H$45</f>
        <v>0</v>
      </c>
      <c r="AF101" s="368" t="n">
        <f aca="false">'Per item requirement'!AK101*'Global Stock listing'!$H$44</f>
        <v>0</v>
      </c>
      <c r="AG101" s="368" t="n">
        <f aca="false">'Per item requirement'!AL101*'Global Stock listing'!$H$49</f>
        <v>0</v>
      </c>
      <c r="AH101" s="368" t="n">
        <f aca="false">'Per item requirement'!AM101*'Global Stock listing'!$H$53</f>
        <v>0</v>
      </c>
      <c r="AI101" s="368" t="n">
        <f aca="false">'Per item requirement'!AN101*'Global Stock listing'!$H$55</f>
        <v>0</v>
      </c>
      <c r="AJ101" s="368" t="n">
        <f aca="false">'Per item requirement'!AO101*'Global Stock listing'!$H$56</f>
        <v>0</v>
      </c>
      <c r="AK101" s="368" t="n">
        <f aca="false">'Per item requirement'!AP101*'Global Stock listing'!$H$57</f>
        <v>0</v>
      </c>
      <c r="AL101" s="368" t="n">
        <f aca="false">'Per item requirement'!AQ101*'Global Stock listing'!$H$58</f>
        <v>0</v>
      </c>
      <c r="AM101" s="368" t="n">
        <f aca="false">'Per item requirement'!AR101*'Global Stock listing'!$H$59</f>
        <v>0</v>
      </c>
      <c r="AN101" s="368" t="n">
        <f aca="false">'Per item requirement'!AS101*'Global Stock listing'!$H$60</f>
        <v>0</v>
      </c>
      <c r="AO101" s="368" t="n">
        <f aca="false">'Per item requirement'!AT101*'Global Stock listing'!$H$61</f>
        <v>0</v>
      </c>
      <c r="AP101" s="368" t="n">
        <f aca="false">'Per item requirement'!AU101*'Global Stock listing'!$H$62</f>
        <v>0</v>
      </c>
      <c r="AQ101" s="368" t="n">
        <f aca="false">'Per item requirement'!AV101*'Global Stock listing'!$H$63</f>
        <v>0</v>
      </c>
      <c r="AR101" s="368" t="n">
        <f aca="false">'Per item requirement'!AW101*'Global Stock listing'!$H$64</f>
        <v>0</v>
      </c>
      <c r="AS101" s="368" t="n">
        <f aca="false">'Per item requirement'!AX101*'Global Stock listing'!$H$65</f>
        <v>0</v>
      </c>
      <c r="AT101" s="368" t="n">
        <f aca="false">'Per item requirement'!AY101*'Global Stock listing'!$H$66</f>
        <v>0</v>
      </c>
      <c r="AU101" s="368" t="n">
        <f aca="false">'Per item requirement'!AZ101*'Global Stock listing'!$H$67</f>
        <v>0</v>
      </c>
      <c r="AV101" s="368" t="n">
        <f aca="false">'Per item requirement'!BA101*'Global Stock listing'!$H$68</f>
        <v>0</v>
      </c>
      <c r="AW101" s="368" t="n">
        <f aca="false">'Per item requirement'!BB101*'Global Stock listing'!$H$69</f>
        <v>0</v>
      </c>
      <c r="AX101" s="368" t="n">
        <f aca="false">'Per item requirement'!BC101*'Global Stock listing'!$H$70</f>
        <v>0</v>
      </c>
      <c r="AY101" s="368" t="n">
        <f aca="false">'Per item requirement'!BD101*'Global Stock listing'!$H$71</f>
        <v>0</v>
      </c>
      <c r="AZ101" s="368" t="n">
        <f aca="false">'Per item requirement'!BE101*'Global Stock listing'!$H$72</f>
        <v>0</v>
      </c>
      <c r="BA101" s="368" t="n">
        <f aca="false">'Per item requirement'!BF101*'Global Stock listing'!$H$73</f>
        <v>0</v>
      </c>
      <c r="BB101" s="368" t="n">
        <f aca="false">'Per item requirement'!BG101*'Global Stock listing'!$H$74</f>
        <v>0</v>
      </c>
      <c r="BC101" s="366" t="n">
        <f aca="false">'Per item requirement'!BH101*'Global Stock listing'!$G$12</f>
        <v>0</v>
      </c>
      <c r="BD101" s="366" t="n">
        <f aca="false">'Per item requirement'!BI101*'Global Stock listing'!$G$13</f>
        <v>0</v>
      </c>
      <c r="BE101" s="366" t="n">
        <f aca="false">'Per item requirement'!BJ101*'Global Stock listing'!$G$14</f>
        <v>0</v>
      </c>
      <c r="BF101" s="366" t="n">
        <f aca="false">'Per item requirement'!BK101*'Global Stock listing'!$G$15</f>
        <v>0</v>
      </c>
      <c r="BG101" s="366" t="n">
        <f aca="false">'Per item requirement'!BL101*'Global Stock listing'!$G$16</f>
        <v>0</v>
      </c>
      <c r="BH101" s="366" t="n">
        <f aca="false">'Per item requirement'!BM101*'Global Stock listing'!$G$17</f>
        <v>0</v>
      </c>
      <c r="BI101" s="366" t="n">
        <f aca="false">'Per item requirement'!BN101*'Global Stock listing'!$G$18</f>
        <v>0</v>
      </c>
      <c r="BJ101" s="366" t="n">
        <f aca="false">'Per item requirement'!BO101*'Global Stock listing'!$G$19</f>
        <v>0</v>
      </c>
      <c r="BK101" s="366" t="n">
        <f aca="false">'Per item requirement'!BP101*'Global Stock listing'!$G$20</f>
        <v>0</v>
      </c>
      <c r="BL101" s="366" t="n">
        <f aca="false">'Per item requirement'!BQ101*'Global Stock listing'!$G$21</f>
        <v>0</v>
      </c>
    </row>
    <row r="102" customFormat="false" ht="15" hidden="false" customHeight="false" outlineLevel="0" collapsed="false">
      <c r="A102" s="358"/>
      <c r="B102" s="365" t="s">
        <v>129</v>
      </c>
      <c r="C102" s="365"/>
      <c r="D102" s="365"/>
      <c r="E102" s="365"/>
      <c r="F102" s="365"/>
      <c r="G102" s="366" t="n">
        <f aca="false">SUM(H102:BL102)</f>
        <v>0</v>
      </c>
      <c r="H102" s="367" t="n">
        <f aca="false">'Per item requirement'!M102*'Global Stock listing'!$H$28</f>
        <v>0</v>
      </c>
      <c r="I102" s="368" t="n">
        <f aca="false">'Per item requirement'!N102*'Global Stock listing'!$H$29</f>
        <v>0</v>
      </c>
      <c r="J102" s="368" t="n">
        <f aca="false">'Per item requirement'!O102*'Global Stock listing'!$H$30</f>
        <v>0</v>
      </c>
      <c r="K102" s="368" t="n">
        <f aca="false">'Per item requirement'!P102*'Global Stock listing'!$H$31</f>
        <v>0</v>
      </c>
      <c r="L102" s="368" t="n">
        <f aca="false">'Per item requirement'!Q102*'Global Stock listing'!$H$32</f>
        <v>0</v>
      </c>
      <c r="M102" s="369" t="n">
        <f aca="false">'Per item requirement'!R102*'Global Stock listing'!$H$33</f>
        <v>0</v>
      </c>
      <c r="N102" s="367" t="n">
        <f aca="false">'Per item requirement'!S102*'Global Stock listing'!$H$34</f>
        <v>0</v>
      </c>
      <c r="O102" s="368" t="n">
        <f aca="false">'Per item requirement'!T102*'Global Stock listing'!$H$35</f>
        <v>0</v>
      </c>
      <c r="P102" s="368" t="n">
        <f aca="false">'Per item requirement'!U102*'Global Stock listing'!$H$36</f>
        <v>0</v>
      </c>
      <c r="Q102" s="369" t="n">
        <f aca="false">'Per item requirement'!V102*'Global Stock listing'!$H$37</f>
        <v>0</v>
      </c>
      <c r="R102" s="366" t="n">
        <f aca="false">'Per item requirement'!W102*'Global Stock listing'!$H$38</f>
        <v>0</v>
      </c>
      <c r="S102" s="370" t="n">
        <f aca="false">'Per item requirement'!X102*'Global Stock listing'!$H$39</f>
        <v>0</v>
      </c>
      <c r="T102" s="367" t="n">
        <f aca="false">'Per item requirement'!Y102*'Global Stock listing'!$H$40</f>
        <v>0</v>
      </c>
      <c r="U102" s="368" t="n">
        <f aca="false">'Per item requirement'!Z102*'Global Stock listing'!$H$41</f>
        <v>0</v>
      </c>
      <c r="V102" s="368" t="n">
        <f aca="false">'Per item requirement'!AA102*'Global Stock listing'!$H$43</f>
        <v>0</v>
      </c>
      <c r="W102" s="369" t="n">
        <f aca="false">'Per item requirement'!AB102*'Global Stock listing'!$H$42</f>
        <v>0</v>
      </c>
      <c r="X102" s="367" t="n">
        <f aca="false">'Per item requirement'!AC102*'Global Stock listing'!$H$54</f>
        <v>0</v>
      </c>
      <c r="Y102" s="368" t="n">
        <f aca="false">'Per item requirement'!AD102*'Global Stock listing'!$H$46</f>
        <v>0</v>
      </c>
      <c r="Z102" s="368" t="n">
        <f aca="false">'Per item requirement'!AE102*'Global Stock listing'!$H$52</f>
        <v>0</v>
      </c>
      <c r="AA102" s="368" t="n">
        <f aca="false">'Per item requirement'!AF102*'Global Stock listing'!$H$50</f>
        <v>0</v>
      </c>
      <c r="AB102" s="368" t="n">
        <f aca="false">'Per item requirement'!AG102*'Global Stock listing'!$H$51</f>
        <v>0</v>
      </c>
      <c r="AC102" s="368" t="n">
        <f aca="false">'Per item requirement'!AH102*'Global Stock listing'!$H$48</f>
        <v>0</v>
      </c>
      <c r="AD102" s="368" t="n">
        <f aca="false">'Per item requirement'!AI102*'Global Stock listing'!$H$47</f>
        <v>0</v>
      </c>
      <c r="AE102" s="368" t="n">
        <f aca="false">'Per item requirement'!AJ102*'Global Stock listing'!$H$45</f>
        <v>0</v>
      </c>
      <c r="AF102" s="368" t="n">
        <f aca="false">'Per item requirement'!AK102*'Global Stock listing'!$H$44</f>
        <v>0</v>
      </c>
      <c r="AG102" s="368" t="n">
        <f aca="false">'Per item requirement'!AL102*'Global Stock listing'!$H$49</f>
        <v>0</v>
      </c>
      <c r="AH102" s="368" t="n">
        <f aca="false">'Per item requirement'!AM102*'Global Stock listing'!$H$53</f>
        <v>0</v>
      </c>
      <c r="AI102" s="368" t="n">
        <f aca="false">'Per item requirement'!AN102*'Global Stock listing'!$H$55</f>
        <v>0</v>
      </c>
      <c r="AJ102" s="368" t="n">
        <f aca="false">'Per item requirement'!AO102*'Global Stock listing'!$H$56</f>
        <v>0</v>
      </c>
      <c r="AK102" s="368" t="n">
        <f aca="false">'Per item requirement'!AP102*'Global Stock listing'!$H$57</f>
        <v>0</v>
      </c>
      <c r="AL102" s="368" t="n">
        <f aca="false">'Per item requirement'!AQ102*'Global Stock listing'!$H$58</f>
        <v>0</v>
      </c>
      <c r="AM102" s="368" t="n">
        <f aca="false">'Per item requirement'!AR102*'Global Stock listing'!$H$59</f>
        <v>0</v>
      </c>
      <c r="AN102" s="368" t="n">
        <f aca="false">'Per item requirement'!AS102*'Global Stock listing'!$H$60</f>
        <v>0</v>
      </c>
      <c r="AO102" s="368" t="n">
        <f aca="false">'Per item requirement'!AT102*'Global Stock listing'!$H$61</f>
        <v>0</v>
      </c>
      <c r="AP102" s="368" t="n">
        <f aca="false">'Per item requirement'!AU102*'Global Stock listing'!$H$62</f>
        <v>0</v>
      </c>
      <c r="AQ102" s="368" t="n">
        <f aca="false">'Per item requirement'!AV102*'Global Stock listing'!$H$63</f>
        <v>0</v>
      </c>
      <c r="AR102" s="368" t="n">
        <f aca="false">'Per item requirement'!AW102*'Global Stock listing'!$H$64</f>
        <v>0</v>
      </c>
      <c r="AS102" s="368" t="n">
        <f aca="false">'Per item requirement'!AX102*'Global Stock listing'!$H$65</f>
        <v>0</v>
      </c>
      <c r="AT102" s="368" t="n">
        <f aca="false">'Per item requirement'!AY102*'Global Stock listing'!$H$66</f>
        <v>0</v>
      </c>
      <c r="AU102" s="368" t="n">
        <f aca="false">'Per item requirement'!AZ102*'Global Stock listing'!$H$67</f>
        <v>0</v>
      </c>
      <c r="AV102" s="368" t="n">
        <f aca="false">'Per item requirement'!BA102*'Global Stock listing'!$H$68</f>
        <v>0</v>
      </c>
      <c r="AW102" s="368" t="n">
        <f aca="false">'Per item requirement'!BB102*'Global Stock listing'!$H$69</f>
        <v>0</v>
      </c>
      <c r="AX102" s="368" t="n">
        <f aca="false">'Per item requirement'!BC102*'Global Stock listing'!$H$70</f>
        <v>0</v>
      </c>
      <c r="AY102" s="368" t="n">
        <f aca="false">'Per item requirement'!BD102*'Global Stock listing'!$H$71</f>
        <v>0</v>
      </c>
      <c r="AZ102" s="368" t="n">
        <f aca="false">'Per item requirement'!BE102*'Global Stock listing'!$H$72</f>
        <v>0</v>
      </c>
      <c r="BA102" s="368" t="n">
        <f aca="false">'Per item requirement'!BF102*'Global Stock listing'!$H$73</f>
        <v>0</v>
      </c>
      <c r="BB102" s="368" t="n">
        <f aca="false">'Per item requirement'!BG102*'Global Stock listing'!$H$74</f>
        <v>0</v>
      </c>
      <c r="BC102" s="366" t="n">
        <f aca="false">'Per item requirement'!BH102*'Global Stock listing'!$G$12</f>
        <v>0</v>
      </c>
      <c r="BD102" s="366" t="n">
        <f aca="false">'Per item requirement'!BI102*'Global Stock listing'!$G$13</f>
        <v>0</v>
      </c>
      <c r="BE102" s="366" t="n">
        <f aca="false">'Per item requirement'!BJ102*'Global Stock listing'!$G$14</f>
        <v>0</v>
      </c>
      <c r="BF102" s="366" t="n">
        <f aca="false">'Per item requirement'!BK102*'Global Stock listing'!$G$15</f>
        <v>0</v>
      </c>
      <c r="BG102" s="366" t="n">
        <f aca="false">'Per item requirement'!BL102*'Global Stock listing'!$G$16</f>
        <v>0</v>
      </c>
      <c r="BH102" s="366" t="n">
        <f aca="false">'Per item requirement'!BM102*'Global Stock listing'!$G$17</f>
        <v>0</v>
      </c>
      <c r="BI102" s="366" t="n">
        <f aca="false">'Per item requirement'!BN102*'Global Stock listing'!$G$18</f>
        <v>0</v>
      </c>
      <c r="BJ102" s="366" t="n">
        <f aca="false">'Per item requirement'!BO102*'Global Stock listing'!$G$19</f>
        <v>0</v>
      </c>
      <c r="BK102" s="366" t="n">
        <f aca="false">'Per item requirement'!BP102*'Global Stock listing'!$G$20</f>
        <v>0</v>
      </c>
      <c r="BL102" s="366" t="n">
        <f aca="false">'Per item requirement'!BQ102*'Global Stock listing'!$G$21</f>
        <v>0</v>
      </c>
    </row>
    <row r="103" customFormat="false" ht="15" hidden="false" customHeight="false" outlineLevel="0" collapsed="false">
      <c r="A103" s="358"/>
      <c r="B103" s="365" t="s">
        <v>130</v>
      </c>
      <c r="C103" s="365"/>
      <c r="D103" s="365"/>
      <c r="E103" s="365"/>
      <c r="F103" s="365"/>
      <c r="G103" s="366" t="n">
        <f aca="false">SUM(H103:BL103)</f>
        <v>0</v>
      </c>
      <c r="H103" s="367" t="n">
        <f aca="false">'Per item requirement'!M103*'Global Stock listing'!$H$28</f>
        <v>0</v>
      </c>
      <c r="I103" s="368" t="n">
        <f aca="false">'Per item requirement'!N103*'Global Stock listing'!$H$29</f>
        <v>0</v>
      </c>
      <c r="J103" s="368" t="n">
        <f aca="false">'Per item requirement'!O103*'Global Stock listing'!$H$30</f>
        <v>0</v>
      </c>
      <c r="K103" s="368" t="n">
        <f aca="false">'Per item requirement'!P103*'Global Stock listing'!$H$31</f>
        <v>0</v>
      </c>
      <c r="L103" s="368" t="n">
        <f aca="false">'Per item requirement'!Q103*'Global Stock listing'!$H$32</f>
        <v>0</v>
      </c>
      <c r="M103" s="369" t="n">
        <f aca="false">'Per item requirement'!R103*'Global Stock listing'!$H$33</f>
        <v>0</v>
      </c>
      <c r="N103" s="367" t="n">
        <f aca="false">'Per item requirement'!S103*'Global Stock listing'!$H$34</f>
        <v>0</v>
      </c>
      <c r="O103" s="368" t="n">
        <f aca="false">'Per item requirement'!T103*'Global Stock listing'!$H$35</f>
        <v>0</v>
      </c>
      <c r="P103" s="368" t="n">
        <f aca="false">'Per item requirement'!U103*'Global Stock listing'!$H$36</f>
        <v>0</v>
      </c>
      <c r="Q103" s="369" t="n">
        <f aca="false">'Per item requirement'!V103*'Global Stock listing'!$H$37</f>
        <v>0</v>
      </c>
      <c r="R103" s="366" t="n">
        <f aca="false">'Per item requirement'!W103*'Global Stock listing'!$H$38</f>
        <v>0</v>
      </c>
      <c r="S103" s="370" t="n">
        <f aca="false">'Per item requirement'!X103*'Global Stock listing'!$H$39</f>
        <v>0</v>
      </c>
      <c r="T103" s="367" t="n">
        <f aca="false">'Per item requirement'!Y103*'Global Stock listing'!$H$40</f>
        <v>0</v>
      </c>
      <c r="U103" s="368" t="n">
        <f aca="false">'Per item requirement'!Z103*'Global Stock listing'!$H$41</f>
        <v>0</v>
      </c>
      <c r="V103" s="368" t="n">
        <f aca="false">'Per item requirement'!AA103*'Global Stock listing'!$H$43</f>
        <v>0</v>
      </c>
      <c r="W103" s="369" t="n">
        <f aca="false">'Per item requirement'!AB103*'Global Stock listing'!$H$42</f>
        <v>0</v>
      </c>
      <c r="X103" s="367" t="n">
        <f aca="false">'Per item requirement'!AC103*'Global Stock listing'!$H$54</f>
        <v>0</v>
      </c>
      <c r="Y103" s="368" t="n">
        <f aca="false">'Per item requirement'!AD103*'Global Stock listing'!$H$46</f>
        <v>0</v>
      </c>
      <c r="Z103" s="368" t="n">
        <f aca="false">'Per item requirement'!AE103*'Global Stock listing'!$H$52</f>
        <v>0</v>
      </c>
      <c r="AA103" s="368" t="n">
        <f aca="false">'Per item requirement'!AF103*'Global Stock listing'!$H$50</f>
        <v>0</v>
      </c>
      <c r="AB103" s="368" t="n">
        <f aca="false">'Per item requirement'!AG103*'Global Stock listing'!$H$51</f>
        <v>0</v>
      </c>
      <c r="AC103" s="368" t="n">
        <f aca="false">'Per item requirement'!AH103*'Global Stock listing'!$H$48</f>
        <v>0</v>
      </c>
      <c r="AD103" s="368" t="n">
        <f aca="false">'Per item requirement'!AI103*'Global Stock listing'!$H$47</f>
        <v>0</v>
      </c>
      <c r="AE103" s="368" t="n">
        <f aca="false">'Per item requirement'!AJ103*'Global Stock listing'!$H$45</f>
        <v>0</v>
      </c>
      <c r="AF103" s="368" t="n">
        <f aca="false">'Per item requirement'!AK103*'Global Stock listing'!$H$44</f>
        <v>0</v>
      </c>
      <c r="AG103" s="368" t="n">
        <f aca="false">'Per item requirement'!AL103*'Global Stock listing'!$H$49</f>
        <v>0</v>
      </c>
      <c r="AH103" s="368" t="n">
        <f aca="false">'Per item requirement'!AM103*'Global Stock listing'!$H$53</f>
        <v>0</v>
      </c>
      <c r="AI103" s="368" t="n">
        <f aca="false">'Per item requirement'!AN103*'Global Stock listing'!$H$55</f>
        <v>0</v>
      </c>
      <c r="AJ103" s="368" t="n">
        <f aca="false">'Per item requirement'!AO103*'Global Stock listing'!$H$56</f>
        <v>0</v>
      </c>
      <c r="AK103" s="368" t="n">
        <f aca="false">'Per item requirement'!AP103*'Global Stock listing'!$H$57</f>
        <v>0</v>
      </c>
      <c r="AL103" s="368" t="n">
        <f aca="false">'Per item requirement'!AQ103*'Global Stock listing'!$H$58</f>
        <v>0</v>
      </c>
      <c r="AM103" s="368" t="n">
        <f aca="false">'Per item requirement'!AR103*'Global Stock listing'!$H$59</f>
        <v>0</v>
      </c>
      <c r="AN103" s="368" t="n">
        <f aca="false">'Per item requirement'!AS103*'Global Stock listing'!$H$60</f>
        <v>0</v>
      </c>
      <c r="AO103" s="368" t="n">
        <f aca="false">'Per item requirement'!AT103*'Global Stock listing'!$H$61</f>
        <v>0</v>
      </c>
      <c r="AP103" s="368" t="n">
        <f aca="false">'Per item requirement'!AU103*'Global Stock listing'!$H$62</f>
        <v>0</v>
      </c>
      <c r="AQ103" s="368" t="n">
        <f aca="false">'Per item requirement'!AV103*'Global Stock listing'!$H$63</f>
        <v>0</v>
      </c>
      <c r="AR103" s="368" t="n">
        <f aca="false">'Per item requirement'!AW103*'Global Stock listing'!$H$64</f>
        <v>0</v>
      </c>
      <c r="AS103" s="368" t="n">
        <f aca="false">'Per item requirement'!AX103*'Global Stock listing'!$H$65</f>
        <v>0</v>
      </c>
      <c r="AT103" s="368" t="n">
        <f aca="false">'Per item requirement'!AY103*'Global Stock listing'!$H$66</f>
        <v>0</v>
      </c>
      <c r="AU103" s="368" t="n">
        <f aca="false">'Per item requirement'!AZ103*'Global Stock listing'!$H$67</f>
        <v>0</v>
      </c>
      <c r="AV103" s="368" t="n">
        <f aca="false">'Per item requirement'!BA103*'Global Stock listing'!$H$68</f>
        <v>0</v>
      </c>
      <c r="AW103" s="368" t="n">
        <f aca="false">'Per item requirement'!BB103*'Global Stock listing'!$H$69</f>
        <v>0</v>
      </c>
      <c r="AX103" s="368" t="n">
        <f aca="false">'Per item requirement'!BC103*'Global Stock listing'!$H$70</f>
        <v>0</v>
      </c>
      <c r="AY103" s="368" t="n">
        <f aca="false">'Per item requirement'!BD103*'Global Stock listing'!$H$71</f>
        <v>0</v>
      </c>
      <c r="AZ103" s="368" t="n">
        <f aca="false">'Per item requirement'!BE103*'Global Stock listing'!$H$72</f>
        <v>0</v>
      </c>
      <c r="BA103" s="368" t="n">
        <f aca="false">'Per item requirement'!BF103*'Global Stock listing'!$H$73</f>
        <v>0</v>
      </c>
      <c r="BB103" s="368" t="n">
        <f aca="false">'Per item requirement'!BG103*'Global Stock listing'!$H$74</f>
        <v>0</v>
      </c>
      <c r="BC103" s="366" t="n">
        <f aca="false">'Per item requirement'!BH103*'Global Stock listing'!$G$12</f>
        <v>0</v>
      </c>
      <c r="BD103" s="366" t="n">
        <f aca="false">'Per item requirement'!BI103*'Global Stock listing'!$G$13</f>
        <v>0</v>
      </c>
      <c r="BE103" s="366" t="n">
        <f aca="false">'Per item requirement'!BJ103*'Global Stock listing'!$G$14</f>
        <v>0</v>
      </c>
      <c r="BF103" s="366" t="n">
        <f aca="false">'Per item requirement'!BK103*'Global Stock listing'!$G$15</f>
        <v>0</v>
      </c>
      <c r="BG103" s="366" t="n">
        <f aca="false">'Per item requirement'!BL103*'Global Stock listing'!$G$16</f>
        <v>0</v>
      </c>
      <c r="BH103" s="366" t="n">
        <f aca="false">'Per item requirement'!BM103*'Global Stock listing'!$G$17</f>
        <v>0</v>
      </c>
      <c r="BI103" s="366" t="n">
        <f aca="false">'Per item requirement'!BN103*'Global Stock listing'!$G$18</f>
        <v>0</v>
      </c>
      <c r="BJ103" s="366" t="n">
        <f aca="false">'Per item requirement'!BO103*'Global Stock listing'!$G$19</f>
        <v>0</v>
      </c>
      <c r="BK103" s="366" t="n">
        <f aca="false">'Per item requirement'!BP103*'Global Stock listing'!$G$20</f>
        <v>0</v>
      </c>
      <c r="BL103" s="366" t="n">
        <f aca="false">'Per item requirement'!BQ103*'Global Stock listing'!$G$21</f>
        <v>0</v>
      </c>
    </row>
    <row r="104" customFormat="false" ht="15" hidden="false" customHeight="false" outlineLevel="0" collapsed="false">
      <c r="A104" s="358"/>
      <c r="B104" s="365" t="s">
        <v>131</v>
      </c>
      <c r="C104" s="365"/>
      <c r="D104" s="365"/>
      <c r="E104" s="365"/>
      <c r="F104" s="365"/>
      <c r="G104" s="366" t="n">
        <f aca="false">SUM(H104:BL104)</f>
        <v>0</v>
      </c>
      <c r="H104" s="367" t="n">
        <f aca="false">'Per item requirement'!M104*'Global Stock listing'!$H$28</f>
        <v>0</v>
      </c>
      <c r="I104" s="368" t="n">
        <f aca="false">'Per item requirement'!N104*'Global Stock listing'!$H$29</f>
        <v>0</v>
      </c>
      <c r="J104" s="368" t="n">
        <f aca="false">'Per item requirement'!O104*'Global Stock listing'!$H$30</f>
        <v>0</v>
      </c>
      <c r="K104" s="368" t="n">
        <f aca="false">'Per item requirement'!P104*'Global Stock listing'!$H$31</f>
        <v>0</v>
      </c>
      <c r="L104" s="368" t="n">
        <f aca="false">'Per item requirement'!Q104*'Global Stock listing'!$H$32</f>
        <v>0</v>
      </c>
      <c r="M104" s="369" t="n">
        <f aca="false">'Per item requirement'!R104*'Global Stock listing'!$H$33</f>
        <v>0</v>
      </c>
      <c r="N104" s="367" t="n">
        <f aca="false">'Per item requirement'!S104*'Global Stock listing'!$H$34</f>
        <v>0</v>
      </c>
      <c r="O104" s="368" t="n">
        <f aca="false">'Per item requirement'!T104*'Global Stock listing'!$H$35</f>
        <v>0</v>
      </c>
      <c r="P104" s="368" t="n">
        <f aca="false">'Per item requirement'!U104*'Global Stock listing'!$H$36</f>
        <v>0</v>
      </c>
      <c r="Q104" s="369" t="n">
        <f aca="false">'Per item requirement'!V104*'Global Stock listing'!$H$37</f>
        <v>0</v>
      </c>
      <c r="R104" s="366" t="n">
        <f aca="false">'Per item requirement'!W104*'Global Stock listing'!$H$38</f>
        <v>0</v>
      </c>
      <c r="S104" s="370" t="n">
        <f aca="false">'Per item requirement'!X104*'Global Stock listing'!$H$39</f>
        <v>0</v>
      </c>
      <c r="T104" s="367" t="n">
        <f aca="false">'Per item requirement'!Y104*'Global Stock listing'!$H$40</f>
        <v>0</v>
      </c>
      <c r="U104" s="368" t="n">
        <f aca="false">'Per item requirement'!Z104*'Global Stock listing'!$H$41</f>
        <v>0</v>
      </c>
      <c r="V104" s="368" t="n">
        <f aca="false">'Per item requirement'!AA104*'Global Stock listing'!$H$43</f>
        <v>0</v>
      </c>
      <c r="W104" s="369" t="n">
        <f aca="false">'Per item requirement'!AB104*'Global Stock listing'!$H$42</f>
        <v>0</v>
      </c>
      <c r="X104" s="367" t="n">
        <f aca="false">'Per item requirement'!AC104*'Global Stock listing'!$H$54</f>
        <v>0</v>
      </c>
      <c r="Y104" s="368" t="n">
        <f aca="false">'Per item requirement'!AD104*'Global Stock listing'!$H$46</f>
        <v>0</v>
      </c>
      <c r="Z104" s="368" t="n">
        <f aca="false">'Per item requirement'!AE104*'Global Stock listing'!$H$52</f>
        <v>0</v>
      </c>
      <c r="AA104" s="368" t="n">
        <f aca="false">'Per item requirement'!AF104*'Global Stock listing'!$H$50</f>
        <v>0</v>
      </c>
      <c r="AB104" s="368" t="n">
        <f aca="false">'Per item requirement'!AG104*'Global Stock listing'!$H$51</f>
        <v>0</v>
      </c>
      <c r="AC104" s="368" t="n">
        <f aca="false">'Per item requirement'!AH104*'Global Stock listing'!$H$48</f>
        <v>0</v>
      </c>
      <c r="AD104" s="368" t="n">
        <f aca="false">'Per item requirement'!AI104*'Global Stock listing'!$H$47</f>
        <v>0</v>
      </c>
      <c r="AE104" s="368" t="n">
        <f aca="false">'Per item requirement'!AJ104*'Global Stock listing'!$H$45</f>
        <v>0</v>
      </c>
      <c r="AF104" s="368" t="n">
        <f aca="false">'Per item requirement'!AK104*'Global Stock listing'!$H$44</f>
        <v>0</v>
      </c>
      <c r="AG104" s="368" t="n">
        <f aca="false">'Per item requirement'!AL104*'Global Stock listing'!$H$49</f>
        <v>0</v>
      </c>
      <c r="AH104" s="368" t="n">
        <f aca="false">'Per item requirement'!AM104*'Global Stock listing'!$H$53</f>
        <v>0</v>
      </c>
      <c r="AI104" s="368" t="n">
        <f aca="false">'Per item requirement'!AN104*'Global Stock listing'!$H$55</f>
        <v>0</v>
      </c>
      <c r="AJ104" s="368" t="n">
        <f aca="false">'Per item requirement'!AO104*'Global Stock listing'!$H$56</f>
        <v>0</v>
      </c>
      <c r="AK104" s="368" t="n">
        <f aca="false">'Per item requirement'!AP104*'Global Stock listing'!$H$57</f>
        <v>0</v>
      </c>
      <c r="AL104" s="368" t="n">
        <f aca="false">'Per item requirement'!AQ104*'Global Stock listing'!$H$58</f>
        <v>0</v>
      </c>
      <c r="AM104" s="368" t="n">
        <f aca="false">'Per item requirement'!AR104*'Global Stock listing'!$H$59</f>
        <v>0</v>
      </c>
      <c r="AN104" s="368" t="n">
        <f aca="false">'Per item requirement'!AS104*'Global Stock listing'!$H$60</f>
        <v>0</v>
      </c>
      <c r="AO104" s="368" t="n">
        <f aca="false">'Per item requirement'!AT104*'Global Stock listing'!$H$61</f>
        <v>0</v>
      </c>
      <c r="AP104" s="368" t="n">
        <f aca="false">'Per item requirement'!AU104*'Global Stock listing'!$H$62</f>
        <v>0</v>
      </c>
      <c r="AQ104" s="368" t="n">
        <f aca="false">'Per item requirement'!AV104*'Global Stock listing'!$H$63</f>
        <v>0</v>
      </c>
      <c r="AR104" s="368" t="n">
        <f aca="false">'Per item requirement'!AW104*'Global Stock listing'!$H$64</f>
        <v>0</v>
      </c>
      <c r="AS104" s="368" t="n">
        <f aca="false">'Per item requirement'!AX104*'Global Stock listing'!$H$65</f>
        <v>0</v>
      </c>
      <c r="AT104" s="368" t="n">
        <f aca="false">'Per item requirement'!AY104*'Global Stock listing'!$H$66</f>
        <v>0</v>
      </c>
      <c r="AU104" s="368" t="n">
        <f aca="false">'Per item requirement'!AZ104*'Global Stock listing'!$H$67</f>
        <v>0</v>
      </c>
      <c r="AV104" s="368" t="n">
        <f aca="false">'Per item requirement'!BA104*'Global Stock listing'!$H$68</f>
        <v>0</v>
      </c>
      <c r="AW104" s="368" t="n">
        <f aca="false">'Per item requirement'!BB104*'Global Stock listing'!$H$69</f>
        <v>0</v>
      </c>
      <c r="AX104" s="368" t="n">
        <f aca="false">'Per item requirement'!BC104*'Global Stock listing'!$H$70</f>
        <v>0</v>
      </c>
      <c r="AY104" s="368" t="n">
        <f aca="false">'Per item requirement'!BD104*'Global Stock listing'!$H$71</f>
        <v>0</v>
      </c>
      <c r="AZ104" s="368" t="n">
        <f aca="false">'Per item requirement'!BE104*'Global Stock listing'!$H$72</f>
        <v>0</v>
      </c>
      <c r="BA104" s="368" t="n">
        <f aca="false">'Per item requirement'!BF104*'Global Stock listing'!$H$73</f>
        <v>0</v>
      </c>
      <c r="BB104" s="368" t="n">
        <f aca="false">'Per item requirement'!BG104*'Global Stock listing'!$H$74</f>
        <v>0</v>
      </c>
      <c r="BC104" s="366" t="n">
        <f aca="false">'Per item requirement'!BH104*'Global Stock listing'!$G$12</f>
        <v>0</v>
      </c>
      <c r="BD104" s="366" t="n">
        <f aca="false">'Per item requirement'!BI104*'Global Stock listing'!$G$13</f>
        <v>0</v>
      </c>
      <c r="BE104" s="366" t="n">
        <f aca="false">'Per item requirement'!BJ104*'Global Stock listing'!$G$14</f>
        <v>0</v>
      </c>
      <c r="BF104" s="366" t="n">
        <f aca="false">'Per item requirement'!BK104*'Global Stock listing'!$G$15</f>
        <v>0</v>
      </c>
      <c r="BG104" s="366" t="n">
        <f aca="false">'Per item requirement'!BL104*'Global Stock listing'!$G$16</f>
        <v>0</v>
      </c>
      <c r="BH104" s="366" t="n">
        <f aca="false">'Per item requirement'!BM104*'Global Stock listing'!$G$17</f>
        <v>0</v>
      </c>
      <c r="BI104" s="366" t="n">
        <f aca="false">'Per item requirement'!BN104*'Global Stock listing'!$G$18</f>
        <v>0</v>
      </c>
      <c r="BJ104" s="366" t="n">
        <f aca="false">'Per item requirement'!BO104*'Global Stock listing'!$G$19</f>
        <v>0</v>
      </c>
      <c r="BK104" s="366" t="n">
        <f aca="false">'Per item requirement'!BP104*'Global Stock listing'!$G$20</f>
        <v>0</v>
      </c>
      <c r="BL104" s="366" t="n">
        <f aca="false">'Per item requirement'!BQ104*'Global Stock listing'!$G$21</f>
        <v>0</v>
      </c>
    </row>
    <row r="105" customFormat="false" ht="15" hidden="false" customHeight="false" outlineLevel="0" collapsed="false">
      <c r="A105" s="358"/>
      <c r="B105" s="365" t="s">
        <v>132</v>
      </c>
      <c r="C105" s="365"/>
      <c r="D105" s="365"/>
      <c r="E105" s="365"/>
      <c r="F105" s="365"/>
      <c r="G105" s="366" t="n">
        <f aca="false">SUM(H105:BL105)</f>
        <v>0</v>
      </c>
      <c r="H105" s="367" t="n">
        <f aca="false">'Per item requirement'!M105*'Global Stock listing'!$H$28</f>
        <v>0</v>
      </c>
      <c r="I105" s="368" t="n">
        <f aca="false">'Per item requirement'!N105*'Global Stock listing'!$H$29</f>
        <v>0</v>
      </c>
      <c r="J105" s="368" t="n">
        <f aca="false">'Per item requirement'!O105*'Global Stock listing'!$H$30</f>
        <v>0</v>
      </c>
      <c r="K105" s="368" t="n">
        <f aca="false">'Per item requirement'!P105*'Global Stock listing'!$H$31</f>
        <v>0</v>
      </c>
      <c r="L105" s="368" t="n">
        <f aca="false">'Per item requirement'!Q105*'Global Stock listing'!$H$32</f>
        <v>0</v>
      </c>
      <c r="M105" s="369" t="n">
        <f aca="false">'Per item requirement'!R105*'Global Stock listing'!$H$33</f>
        <v>0</v>
      </c>
      <c r="N105" s="367" t="n">
        <f aca="false">'Per item requirement'!S105*'Global Stock listing'!$H$34</f>
        <v>0</v>
      </c>
      <c r="O105" s="368" t="n">
        <f aca="false">'Per item requirement'!T105*'Global Stock listing'!$H$35</f>
        <v>0</v>
      </c>
      <c r="P105" s="368" t="n">
        <f aca="false">'Per item requirement'!U105*'Global Stock listing'!$H$36</f>
        <v>0</v>
      </c>
      <c r="Q105" s="369" t="n">
        <f aca="false">'Per item requirement'!V105*'Global Stock listing'!$H$37</f>
        <v>0</v>
      </c>
      <c r="R105" s="366" t="n">
        <f aca="false">'Per item requirement'!W105*'Global Stock listing'!$H$38</f>
        <v>0</v>
      </c>
      <c r="S105" s="370" t="n">
        <f aca="false">'Per item requirement'!X105*'Global Stock listing'!$H$39</f>
        <v>0</v>
      </c>
      <c r="T105" s="367" t="n">
        <f aca="false">'Per item requirement'!Y105*'Global Stock listing'!$H$40</f>
        <v>0</v>
      </c>
      <c r="U105" s="368" t="n">
        <f aca="false">'Per item requirement'!Z105*'Global Stock listing'!$H$41</f>
        <v>0</v>
      </c>
      <c r="V105" s="368" t="n">
        <f aca="false">'Per item requirement'!AA105*'Global Stock listing'!$H$43</f>
        <v>0</v>
      </c>
      <c r="W105" s="369" t="n">
        <f aca="false">'Per item requirement'!AB105*'Global Stock listing'!$H$42</f>
        <v>0</v>
      </c>
      <c r="X105" s="367" t="n">
        <f aca="false">'Per item requirement'!AC105*'Global Stock listing'!$H$54</f>
        <v>0</v>
      </c>
      <c r="Y105" s="368" t="n">
        <f aca="false">'Per item requirement'!AD105*'Global Stock listing'!$H$46</f>
        <v>0</v>
      </c>
      <c r="Z105" s="368" t="n">
        <f aca="false">'Per item requirement'!AE105*'Global Stock listing'!$H$52</f>
        <v>0</v>
      </c>
      <c r="AA105" s="368" t="n">
        <f aca="false">'Per item requirement'!AF105*'Global Stock listing'!$H$50</f>
        <v>0</v>
      </c>
      <c r="AB105" s="368" t="n">
        <f aca="false">'Per item requirement'!AG105*'Global Stock listing'!$H$51</f>
        <v>0</v>
      </c>
      <c r="AC105" s="368" t="n">
        <f aca="false">'Per item requirement'!AH105*'Global Stock listing'!$H$48</f>
        <v>0</v>
      </c>
      <c r="AD105" s="368" t="n">
        <f aca="false">'Per item requirement'!AI105*'Global Stock listing'!$H$47</f>
        <v>0</v>
      </c>
      <c r="AE105" s="368" t="n">
        <f aca="false">'Per item requirement'!AJ105*'Global Stock listing'!$H$45</f>
        <v>0</v>
      </c>
      <c r="AF105" s="368" t="n">
        <f aca="false">'Per item requirement'!AK105*'Global Stock listing'!$H$44</f>
        <v>0</v>
      </c>
      <c r="AG105" s="368" t="n">
        <f aca="false">'Per item requirement'!AL105*'Global Stock listing'!$H$49</f>
        <v>0</v>
      </c>
      <c r="AH105" s="368" t="n">
        <f aca="false">'Per item requirement'!AM105*'Global Stock listing'!$H$53</f>
        <v>0</v>
      </c>
      <c r="AI105" s="368" t="n">
        <f aca="false">'Per item requirement'!AN105*'Global Stock listing'!$H$55</f>
        <v>0</v>
      </c>
      <c r="AJ105" s="368" t="n">
        <f aca="false">'Per item requirement'!AO105*'Global Stock listing'!$H$56</f>
        <v>0</v>
      </c>
      <c r="AK105" s="368" t="n">
        <f aca="false">'Per item requirement'!AP105*'Global Stock listing'!$H$57</f>
        <v>0</v>
      </c>
      <c r="AL105" s="368" t="n">
        <f aca="false">'Per item requirement'!AQ105*'Global Stock listing'!$H$58</f>
        <v>0</v>
      </c>
      <c r="AM105" s="368" t="n">
        <f aca="false">'Per item requirement'!AR105*'Global Stock listing'!$H$59</f>
        <v>0</v>
      </c>
      <c r="AN105" s="368" t="n">
        <f aca="false">'Per item requirement'!AS105*'Global Stock listing'!$H$60</f>
        <v>0</v>
      </c>
      <c r="AO105" s="368" t="n">
        <f aca="false">'Per item requirement'!AT105*'Global Stock listing'!$H$61</f>
        <v>0</v>
      </c>
      <c r="AP105" s="368" t="n">
        <f aca="false">'Per item requirement'!AU105*'Global Stock listing'!$H$62</f>
        <v>0</v>
      </c>
      <c r="AQ105" s="368" t="n">
        <f aca="false">'Per item requirement'!AV105*'Global Stock listing'!$H$63</f>
        <v>0</v>
      </c>
      <c r="AR105" s="368" t="n">
        <f aca="false">'Per item requirement'!AW105*'Global Stock listing'!$H$64</f>
        <v>0</v>
      </c>
      <c r="AS105" s="368" t="n">
        <f aca="false">'Per item requirement'!AX105*'Global Stock listing'!$H$65</f>
        <v>0</v>
      </c>
      <c r="AT105" s="368" t="n">
        <f aca="false">'Per item requirement'!AY105*'Global Stock listing'!$H$66</f>
        <v>0</v>
      </c>
      <c r="AU105" s="368" t="n">
        <f aca="false">'Per item requirement'!AZ105*'Global Stock listing'!$H$67</f>
        <v>0</v>
      </c>
      <c r="AV105" s="368" t="n">
        <f aca="false">'Per item requirement'!BA105*'Global Stock listing'!$H$68</f>
        <v>0</v>
      </c>
      <c r="AW105" s="368" t="n">
        <f aca="false">'Per item requirement'!BB105*'Global Stock listing'!$H$69</f>
        <v>0</v>
      </c>
      <c r="AX105" s="368" t="n">
        <f aca="false">'Per item requirement'!BC105*'Global Stock listing'!$H$70</f>
        <v>0</v>
      </c>
      <c r="AY105" s="368" t="n">
        <f aca="false">'Per item requirement'!BD105*'Global Stock listing'!$H$71</f>
        <v>0</v>
      </c>
      <c r="AZ105" s="368" t="n">
        <f aca="false">'Per item requirement'!BE105*'Global Stock listing'!$H$72</f>
        <v>0</v>
      </c>
      <c r="BA105" s="368" t="n">
        <f aca="false">'Per item requirement'!BF105*'Global Stock listing'!$H$73</f>
        <v>0</v>
      </c>
      <c r="BB105" s="368" t="n">
        <f aca="false">'Per item requirement'!BG105*'Global Stock listing'!$H$74</f>
        <v>0</v>
      </c>
      <c r="BC105" s="366" t="n">
        <f aca="false">'Per item requirement'!BH105*'Global Stock listing'!$G$12</f>
        <v>0</v>
      </c>
      <c r="BD105" s="366" t="n">
        <f aca="false">'Per item requirement'!BI105*'Global Stock listing'!$G$13</f>
        <v>0</v>
      </c>
      <c r="BE105" s="366" t="n">
        <f aca="false">'Per item requirement'!BJ105*'Global Stock listing'!$G$14</f>
        <v>0</v>
      </c>
      <c r="BF105" s="366" t="n">
        <f aca="false">'Per item requirement'!BK105*'Global Stock listing'!$G$15</f>
        <v>0</v>
      </c>
      <c r="BG105" s="366" t="n">
        <f aca="false">'Per item requirement'!BL105*'Global Stock listing'!$G$16</f>
        <v>0</v>
      </c>
      <c r="BH105" s="366" t="n">
        <f aca="false">'Per item requirement'!BM105*'Global Stock listing'!$G$17</f>
        <v>0</v>
      </c>
      <c r="BI105" s="366" t="n">
        <f aca="false">'Per item requirement'!BN105*'Global Stock listing'!$G$18</f>
        <v>0</v>
      </c>
      <c r="BJ105" s="366" t="n">
        <f aca="false">'Per item requirement'!BO105*'Global Stock listing'!$G$19</f>
        <v>0</v>
      </c>
      <c r="BK105" s="366" t="n">
        <f aca="false">'Per item requirement'!BP105*'Global Stock listing'!$G$20</f>
        <v>0</v>
      </c>
      <c r="BL105" s="366" t="n">
        <f aca="false">'Per item requirement'!BQ105*'Global Stock listing'!$G$21</f>
        <v>0</v>
      </c>
    </row>
    <row r="106" customFormat="false" ht="15" hidden="false" customHeight="false" outlineLevel="0" collapsed="false">
      <c r="A106" s="358"/>
      <c r="B106" s="365" t="s">
        <v>133</v>
      </c>
      <c r="C106" s="365"/>
      <c r="D106" s="365"/>
      <c r="E106" s="365"/>
      <c r="F106" s="365"/>
      <c r="G106" s="366" t="n">
        <f aca="false">SUM(H106:BL106)</f>
        <v>0</v>
      </c>
      <c r="H106" s="367" t="n">
        <f aca="false">'Per item requirement'!M106*'Global Stock listing'!$H$28</f>
        <v>0</v>
      </c>
      <c r="I106" s="368" t="n">
        <f aca="false">'Per item requirement'!N106*'Global Stock listing'!$H$29</f>
        <v>0</v>
      </c>
      <c r="J106" s="368" t="n">
        <f aca="false">'Per item requirement'!O106*'Global Stock listing'!$H$30</f>
        <v>0</v>
      </c>
      <c r="K106" s="368" t="n">
        <f aca="false">'Per item requirement'!P106*'Global Stock listing'!$H$31</f>
        <v>0</v>
      </c>
      <c r="L106" s="368" t="n">
        <f aca="false">'Per item requirement'!Q106*'Global Stock listing'!$H$32</f>
        <v>0</v>
      </c>
      <c r="M106" s="369" t="n">
        <f aca="false">'Per item requirement'!R106*'Global Stock listing'!$H$33</f>
        <v>0</v>
      </c>
      <c r="N106" s="367" t="n">
        <f aca="false">'Per item requirement'!S106*'Global Stock listing'!$H$34</f>
        <v>0</v>
      </c>
      <c r="O106" s="368" t="n">
        <f aca="false">'Per item requirement'!T106*'Global Stock listing'!$H$35</f>
        <v>0</v>
      </c>
      <c r="P106" s="368" t="n">
        <f aca="false">'Per item requirement'!U106*'Global Stock listing'!$H$36</f>
        <v>0</v>
      </c>
      <c r="Q106" s="369" t="n">
        <f aca="false">'Per item requirement'!V106*'Global Stock listing'!$H$37</f>
        <v>0</v>
      </c>
      <c r="R106" s="366" t="n">
        <f aca="false">'Per item requirement'!W106*'Global Stock listing'!$H$38</f>
        <v>0</v>
      </c>
      <c r="S106" s="370" t="n">
        <f aca="false">'Per item requirement'!X106*'Global Stock listing'!$H$39</f>
        <v>0</v>
      </c>
      <c r="T106" s="367" t="n">
        <f aca="false">'Per item requirement'!Y106*'Global Stock listing'!$H$40</f>
        <v>0</v>
      </c>
      <c r="U106" s="368" t="n">
        <f aca="false">'Per item requirement'!Z106*'Global Stock listing'!$H$41</f>
        <v>0</v>
      </c>
      <c r="V106" s="368" t="n">
        <f aca="false">'Per item requirement'!AA106*'Global Stock listing'!$H$43</f>
        <v>0</v>
      </c>
      <c r="W106" s="369" t="n">
        <f aca="false">'Per item requirement'!AB106*'Global Stock listing'!$H$42</f>
        <v>0</v>
      </c>
      <c r="X106" s="367" t="n">
        <f aca="false">'Per item requirement'!AC106*'Global Stock listing'!$H$54</f>
        <v>0</v>
      </c>
      <c r="Y106" s="368" t="n">
        <f aca="false">'Per item requirement'!AD106*'Global Stock listing'!$H$46</f>
        <v>0</v>
      </c>
      <c r="Z106" s="368" t="n">
        <f aca="false">'Per item requirement'!AE106*'Global Stock listing'!$H$52</f>
        <v>0</v>
      </c>
      <c r="AA106" s="368" t="n">
        <f aca="false">'Per item requirement'!AF106*'Global Stock listing'!$H$50</f>
        <v>0</v>
      </c>
      <c r="AB106" s="368" t="n">
        <f aca="false">'Per item requirement'!AG106*'Global Stock listing'!$H$51</f>
        <v>0</v>
      </c>
      <c r="AC106" s="368" t="n">
        <f aca="false">'Per item requirement'!AH106*'Global Stock listing'!$H$48</f>
        <v>0</v>
      </c>
      <c r="AD106" s="368" t="n">
        <f aca="false">'Per item requirement'!AI106*'Global Stock listing'!$H$47</f>
        <v>0</v>
      </c>
      <c r="AE106" s="368" t="n">
        <f aca="false">'Per item requirement'!AJ106*'Global Stock listing'!$H$45</f>
        <v>0</v>
      </c>
      <c r="AF106" s="368" t="n">
        <f aca="false">'Per item requirement'!AK106*'Global Stock listing'!$H$44</f>
        <v>0</v>
      </c>
      <c r="AG106" s="368" t="n">
        <f aca="false">'Per item requirement'!AL106*'Global Stock listing'!$H$49</f>
        <v>0</v>
      </c>
      <c r="AH106" s="368" t="n">
        <f aca="false">'Per item requirement'!AM106*'Global Stock listing'!$H$53</f>
        <v>0</v>
      </c>
      <c r="AI106" s="368" t="n">
        <f aca="false">'Per item requirement'!AN106*'Global Stock listing'!$H$55</f>
        <v>0</v>
      </c>
      <c r="AJ106" s="368" t="n">
        <f aca="false">'Per item requirement'!AO106*'Global Stock listing'!$H$56</f>
        <v>0</v>
      </c>
      <c r="AK106" s="368" t="n">
        <f aca="false">'Per item requirement'!AP106*'Global Stock listing'!$H$57</f>
        <v>0</v>
      </c>
      <c r="AL106" s="368" t="n">
        <f aca="false">'Per item requirement'!AQ106*'Global Stock listing'!$H$58</f>
        <v>0</v>
      </c>
      <c r="AM106" s="368" t="n">
        <f aca="false">'Per item requirement'!AR106*'Global Stock listing'!$H$59</f>
        <v>0</v>
      </c>
      <c r="AN106" s="368" t="n">
        <f aca="false">'Per item requirement'!AS106*'Global Stock listing'!$H$60</f>
        <v>0</v>
      </c>
      <c r="AO106" s="368" t="n">
        <f aca="false">'Per item requirement'!AT106*'Global Stock listing'!$H$61</f>
        <v>0</v>
      </c>
      <c r="AP106" s="368" t="n">
        <f aca="false">'Per item requirement'!AU106*'Global Stock listing'!$H$62</f>
        <v>0</v>
      </c>
      <c r="AQ106" s="368" t="n">
        <f aca="false">'Per item requirement'!AV106*'Global Stock listing'!$H$63</f>
        <v>0</v>
      </c>
      <c r="AR106" s="368" t="n">
        <f aca="false">'Per item requirement'!AW106*'Global Stock listing'!$H$64</f>
        <v>0</v>
      </c>
      <c r="AS106" s="368" t="n">
        <f aca="false">'Per item requirement'!AX106*'Global Stock listing'!$H$65</f>
        <v>0</v>
      </c>
      <c r="AT106" s="368" t="n">
        <f aca="false">'Per item requirement'!AY106*'Global Stock listing'!$H$66</f>
        <v>0</v>
      </c>
      <c r="AU106" s="368" t="n">
        <f aca="false">'Per item requirement'!AZ106*'Global Stock listing'!$H$67</f>
        <v>0</v>
      </c>
      <c r="AV106" s="368" t="n">
        <f aca="false">'Per item requirement'!BA106*'Global Stock listing'!$H$68</f>
        <v>0</v>
      </c>
      <c r="AW106" s="368" t="n">
        <f aca="false">'Per item requirement'!BB106*'Global Stock listing'!$H$69</f>
        <v>0</v>
      </c>
      <c r="AX106" s="368" t="n">
        <f aca="false">'Per item requirement'!BC106*'Global Stock listing'!$H$70</f>
        <v>0</v>
      </c>
      <c r="AY106" s="368" t="n">
        <f aca="false">'Per item requirement'!BD106*'Global Stock listing'!$H$71</f>
        <v>0</v>
      </c>
      <c r="AZ106" s="368" t="n">
        <f aca="false">'Per item requirement'!BE106*'Global Stock listing'!$H$72</f>
        <v>0</v>
      </c>
      <c r="BA106" s="368" t="n">
        <f aca="false">'Per item requirement'!BF106*'Global Stock listing'!$H$73</f>
        <v>0</v>
      </c>
      <c r="BB106" s="368" t="n">
        <f aca="false">'Per item requirement'!BG106*'Global Stock listing'!$H$74</f>
        <v>0</v>
      </c>
      <c r="BC106" s="366" t="n">
        <f aca="false">'Per item requirement'!BH106*'Global Stock listing'!$G$12</f>
        <v>0</v>
      </c>
      <c r="BD106" s="366" t="n">
        <f aca="false">'Per item requirement'!BI106*'Global Stock listing'!$G$13</f>
        <v>0</v>
      </c>
      <c r="BE106" s="366" t="n">
        <f aca="false">'Per item requirement'!BJ106*'Global Stock listing'!$G$14</f>
        <v>0</v>
      </c>
      <c r="BF106" s="366" t="n">
        <f aca="false">'Per item requirement'!BK106*'Global Stock listing'!$G$15</f>
        <v>0</v>
      </c>
      <c r="BG106" s="366" t="n">
        <f aca="false">'Per item requirement'!BL106*'Global Stock listing'!$G$16</f>
        <v>0</v>
      </c>
      <c r="BH106" s="366" t="n">
        <f aca="false">'Per item requirement'!BM106*'Global Stock listing'!$G$17</f>
        <v>0</v>
      </c>
      <c r="BI106" s="366" t="n">
        <f aca="false">'Per item requirement'!BN106*'Global Stock listing'!$G$18</f>
        <v>0</v>
      </c>
      <c r="BJ106" s="366" t="n">
        <f aca="false">'Per item requirement'!BO106*'Global Stock listing'!$G$19</f>
        <v>0</v>
      </c>
      <c r="BK106" s="366" t="n">
        <f aca="false">'Per item requirement'!BP106*'Global Stock listing'!$G$20</f>
        <v>0</v>
      </c>
      <c r="BL106" s="366" t="n">
        <f aca="false">'Per item requirement'!BQ106*'Global Stock listing'!$G$21</f>
        <v>0</v>
      </c>
    </row>
    <row r="107" customFormat="false" ht="15" hidden="false" customHeight="false" outlineLevel="0" collapsed="false">
      <c r="A107" s="358"/>
      <c r="B107" s="365" t="s">
        <v>134</v>
      </c>
      <c r="C107" s="365"/>
      <c r="D107" s="365"/>
      <c r="E107" s="365"/>
      <c r="F107" s="365"/>
      <c r="G107" s="366" t="n">
        <f aca="false">SUM(H107:BL107)</f>
        <v>0</v>
      </c>
      <c r="H107" s="367" t="n">
        <f aca="false">'Per item requirement'!M107*'Global Stock listing'!$H$28</f>
        <v>0</v>
      </c>
      <c r="I107" s="368" t="n">
        <f aca="false">'Per item requirement'!N107*'Global Stock listing'!$H$29</f>
        <v>0</v>
      </c>
      <c r="J107" s="368" t="n">
        <f aca="false">'Per item requirement'!O107*'Global Stock listing'!$H$30</f>
        <v>0</v>
      </c>
      <c r="K107" s="368" t="n">
        <f aca="false">'Per item requirement'!P107*'Global Stock listing'!$H$31</f>
        <v>0</v>
      </c>
      <c r="L107" s="368" t="n">
        <f aca="false">'Per item requirement'!Q107*'Global Stock listing'!$H$32</f>
        <v>0</v>
      </c>
      <c r="M107" s="369" t="n">
        <f aca="false">'Per item requirement'!R107*'Global Stock listing'!$H$33</f>
        <v>0</v>
      </c>
      <c r="N107" s="367" t="n">
        <f aca="false">'Per item requirement'!S107*'Global Stock listing'!$H$34</f>
        <v>0</v>
      </c>
      <c r="O107" s="368" t="n">
        <f aca="false">'Per item requirement'!T107*'Global Stock listing'!$H$35</f>
        <v>0</v>
      </c>
      <c r="P107" s="368" t="n">
        <f aca="false">'Per item requirement'!U107*'Global Stock listing'!$H$36</f>
        <v>0</v>
      </c>
      <c r="Q107" s="369" t="n">
        <f aca="false">'Per item requirement'!V107*'Global Stock listing'!$H$37</f>
        <v>0</v>
      </c>
      <c r="R107" s="366" t="n">
        <f aca="false">'Per item requirement'!W107*'Global Stock listing'!$H$38</f>
        <v>0</v>
      </c>
      <c r="S107" s="370" t="n">
        <f aca="false">'Per item requirement'!X107*'Global Stock listing'!$H$39</f>
        <v>0</v>
      </c>
      <c r="T107" s="367" t="n">
        <f aca="false">'Per item requirement'!Y107*'Global Stock listing'!$H$40</f>
        <v>0</v>
      </c>
      <c r="U107" s="368" t="n">
        <f aca="false">'Per item requirement'!Z107*'Global Stock listing'!$H$41</f>
        <v>0</v>
      </c>
      <c r="V107" s="368" t="n">
        <f aca="false">'Per item requirement'!AA107*'Global Stock listing'!$H$43</f>
        <v>0</v>
      </c>
      <c r="W107" s="369" t="n">
        <f aca="false">'Per item requirement'!AB107*'Global Stock listing'!$H$42</f>
        <v>0</v>
      </c>
      <c r="X107" s="367" t="n">
        <f aca="false">'Per item requirement'!AC107*'Global Stock listing'!$H$54</f>
        <v>0</v>
      </c>
      <c r="Y107" s="368" t="n">
        <f aca="false">'Per item requirement'!AD107*'Global Stock listing'!$H$46</f>
        <v>0</v>
      </c>
      <c r="Z107" s="368" t="n">
        <f aca="false">'Per item requirement'!AE107*'Global Stock listing'!$H$52</f>
        <v>0</v>
      </c>
      <c r="AA107" s="368" t="n">
        <f aca="false">'Per item requirement'!AF107*'Global Stock listing'!$H$50</f>
        <v>0</v>
      </c>
      <c r="AB107" s="368" t="n">
        <f aca="false">'Per item requirement'!AG107*'Global Stock listing'!$H$51</f>
        <v>0</v>
      </c>
      <c r="AC107" s="368" t="n">
        <f aca="false">'Per item requirement'!AH107*'Global Stock listing'!$H$48</f>
        <v>0</v>
      </c>
      <c r="AD107" s="368" t="n">
        <f aca="false">'Per item requirement'!AI107*'Global Stock listing'!$H$47</f>
        <v>0</v>
      </c>
      <c r="AE107" s="368" t="n">
        <f aca="false">'Per item requirement'!AJ107*'Global Stock listing'!$H$45</f>
        <v>0</v>
      </c>
      <c r="AF107" s="368" t="n">
        <f aca="false">'Per item requirement'!AK107*'Global Stock listing'!$H$44</f>
        <v>0</v>
      </c>
      <c r="AG107" s="368" t="n">
        <f aca="false">'Per item requirement'!AL107*'Global Stock listing'!$H$49</f>
        <v>0</v>
      </c>
      <c r="AH107" s="368" t="n">
        <f aca="false">'Per item requirement'!AM107*'Global Stock listing'!$H$53</f>
        <v>0</v>
      </c>
      <c r="AI107" s="368" t="n">
        <f aca="false">'Per item requirement'!AN107*'Global Stock listing'!$H$55</f>
        <v>0</v>
      </c>
      <c r="AJ107" s="368" t="n">
        <f aca="false">'Per item requirement'!AO107*'Global Stock listing'!$H$56</f>
        <v>0</v>
      </c>
      <c r="AK107" s="368" t="n">
        <f aca="false">'Per item requirement'!AP107*'Global Stock listing'!$H$57</f>
        <v>0</v>
      </c>
      <c r="AL107" s="368" t="n">
        <f aca="false">'Per item requirement'!AQ107*'Global Stock listing'!$H$58</f>
        <v>0</v>
      </c>
      <c r="AM107" s="368" t="n">
        <f aca="false">'Per item requirement'!AR107*'Global Stock listing'!$H$59</f>
        <v>0</v>
      </c>
      <c r="AN107" s="368" t="n">
        <f aca="false">'Per item requirement'!AS107*'Global Stock listing'!$H$60</f>
        <v>0</v>
      </c>
      <c r="AO107" s="368" t="n">
        <f aca="false">'Per item requirement'!AT107*'Global Stock listing'!$H$61</f>
        <v>0</v>
      </c>
      <c r="AP107" s="368" t="n">
        <f aca="false">'Per item requirement'!AU107*'Global Stock listing'!$H$62</f>
        <v>0</v>
      </c>
      <c r="AQ107" s="368" t="n">
        <f aca="false">'Per item requirement'!AV107*'Global Stock listing'!$H$63</f>
        <v>0</v>
      </c>
      <c r="AR107" s="368" t="n">
        <f aca="false">'Per item requirement'!AW107*'Global Stock listing'!$H$64</f>
        <v>0</v>
      </c>
      <c r="AS107" s="368" t="n">
        <f aca="false">'Per item requirement'!AX107*'Global Stock listing'!$H$65</f>
        <v>0</v>
      </c>
      <c r="AT107" s="368" t="n">
        <f aca="false">'Per item requirement'!AY107*'Global Stock listing'!$H$66</f>
        <v>0</v>
      </c>
      <c r="AU107" s="368" t="n">
        <f aca="false">'Per item requirement'!AZ107*'Global Stock listing'!$H$67</f>
        <v>0</v>
      </c>
      <c r="AV107" s="368" t="n">
        <f aca="false">'Per item requirement'!BA107*'Global Stock listing'!$H$68</f>
        <v>0</v>
      </c>
      <c r="AW107" s="368" t="n">
        <f aca="false">'Per item requirement'!BB107*'Global Stock listing'!$H$69</f>
        <v>0</v>
      </c>
      <c r="AX107" s="368" t="n">
        <f aca="false">'Per item requirement'!BC107*'Global Stock listing'!$H$70</f>
        <v>0</v>
      </c>
      <c r="AY107" s="368" t="n">
        <f aca="false">'Per item requirement'!BD107*'Global Stock listing'!$H$71</f>
        <v>0</v>
      </c>
      <c r="AZ107" s="368" t="n">
        <f aca="false">'Per item requirement'!BE107*'Global Stock listing'!$H$72</f>
        <v>0</v>
      </c>
      <c r="BA107" s="368" t="n">
        <f aca="false">'Per item requirement'!BF107*'Global Stock listing'!$H$73</f>
        <v>0</v>
      </c>
      <c r="BB107" s="368" t="n">
        <f aca="false">'Per item requirement'!BG107*'Global Stock listing'!$H$74</f>
        <v>0</v>
      </c>
      <c r="BC107" s="366" t="n">
        <f aca="false">'Per item requirement'!BH107*'Global Stock listing'!$G$12</f>
        <v>0</v>
      </c>
      <c r="BD107" s="366" t="n">
        <f aca="false">'Per item requirement'!BI107*'Global Stock listing'!$G$13</f>
        <v>0</v>
      </c>
      <c r="BE107" s="366" t="n">
        <f aca="false">'Per item requirement'!BJ107*'Global Stock listing'!$G$14</f>
        <v>0</v>
      </c>
      <c r="BF107" s="366" t="n">
        <f aca="false">'Per item requirement'!BK107*'Global Stock listing'!$G$15</f>
        <v>0</v>
      </c>
      <c r="BG107" s="366" t="n">
        <f aca="false">'Per item requirement'!BL107*'Global Stock listing'!$G$16</f>
        <v>0</v>
      </c>
      <c r="BH107" s="366" t="n">
        <f aca="false">'Per item requirement'!BM107*'Global Stock listing'!$G$17</f>
        <v>0</v>
      </c>
      <c r="BI107" s="366" t="n">
        <f aca="false">'Per item requirement'!BN107*'Global Stock listing'!$G$18</f>
        <v>0</v>
      </c>
      <c r="BJ107" s="366" t="n">
        <f aca="false">'Per item requirement'!BO107*'Global Stock listing'!$G$19</f>
        <v>0</v>
      </c>
      <c r="BK107" s="366" t="n">
        <f aca="false">'Per item requirement'!BP107*'Global Stock listing'!$G$20</f>
        <v>0</v>
      </c>
      <c r="BL107" s="366" t="n">
        <f aca="false">'Per item requirement'!BQ107*'Global Stock listing'!$G$21</f>
        <v>0</v>
      </c>
    </row>
    <row r="108" customFormat="false" ht="15" hidden="false" customHeight="false" outlineLevel="0" collapsed="false">
      <c r="A108" s="358"/>
      <c r="B108" s="365" t="s">
        <v>135</v>
      </c>
      <c r="C108" s="365"/>
      <c r="D108" s="365"/>
      <c r="E108" s="365"/>
      <c r="F108" s="365"/>
      <c r="G108" s="366" t="n">
        <f aca="false">SUM(H108:BL108)</f>
        <v>0</v>
      </c>
      <c r="H108" s="367" t="n">
        <f aca="false">'Per item requirement'!M108*'Global Stock listing'!$H$28</f>
        <v>0</v>
      </c>
      <c r="I108" s="368" t="n">
        <f aca="false">'Per item requirement'!N108*'Global Stock listing'!$H$29</f>
        <v>0</v>
      </c>
      <c r="J108" s="368" t="n">
        <f aca="false">'Per item requirement'!O108*'Global Stock listing'!$H$30</f>
        <v>0</v>
      </c>
      <c r="K108" s="368" t="n">
        <f aca="false">'Per item requirement'!P108*'Global Stock listing'!$H$31</f>
        <v>0</v>
      </c>
      <c r="L108" s="368" t="n">
        <f aca="false">'Per item requirement'!Q108*'Global Stock listing'!$H$32</f>
        <v>0</v>
      </c>
      <c r="M108" s="369" t="n">
        <f aca="false">'Per item requirement'!R108*'Global Stock listing'!$H$33</f>
        <v>0</v>
      </c>
      <c r="N108" s="367" t="n">
        <f aca="false">'Per item requirement'!S108*'Global Stock listing'!$H$34</f>
        <v>0</v>
      </c>
      <c r="O108" s="368" t="n">
        <f aca="false">'Per item requirement'!T108*'Global Stock listing'!$H$35</f>
        <v>0</v>
      </c>
      <c r="P108" s="368" t="n">
        <f aca="false">'Per item requirement'!U108*'Global Stock listing'!$H$36</f>
        <v>0</v>
      </c>
      <c r="Q108" s="369" t="n">
        <f aca="false">'Per item requirement'!V108*'Global Stock listing'!$H$37</f>
        <v>0</v>
      </c>
      <c r="R108" s="366" t="n">
        <f aca="false">'Per item requirement'!W108*'Global Stock listing'!$H$38</f>
        <v>0</v>
      </c>
      <c r="S108" s="370" t="n">
        <f aca="false">'Per item requirement'!X108*'Global Stock listing'!$H$39</f>
        <v>0</v>
      </c>
      <c r="T108" s="367" t="n">
        <f aca="false">'Per item requirement'!Y108*'Global Stock listing'!$H$40</f>
        <v>0</v>
      </c>
      <c r="U108" s="368" t="n">
        <f aca="false">'Per item requirement'!Z108*'Global Stock listing'!$H$41</f>
        <v>0</v>
      </c>
      <c r="V108" s="368" t="n">
        <f aca="false">'Per item requirement'!AA108*'Global Stock listing'!$H$43</f>
        <v>0</v>
      </c>
      <c r="W108" s="369" t="n">
        <f aca="false">'Per item requirement'!AB108*'Global Stock listing'!$H$42</f>
        <v>0</v>
      </c>
      <c r="X108" s="367" t="n">
        <f aca="false">'Per item requirement'!AC108*'Global Stock listing'!$H$54</f>
        <v>0</v>
      </c>
      <c r="Y108" s="368" t="n">
        <f aca="false">'Per item requirement'!AD108*'Global Stock listing'!$H$46</f>
        <v>0</v>
      </c>
      <c r="Z108" s="368" t="n">
        <f aca="false">'Per item requirement'!AE108*'Global Stock listing'!$H$52</f>
        <v>0</v>
      </c>
      <c r="AA108" s="368" t="n">
        <f aca="false">'Per item requirement'!AF108*'Global Stock listing'!$H$50</f>
        <v>0</v>
      </c>
      <c r="AB108" s="368" t="n">
        <f aca="false">'Per item requirement'!AG108*'Global Stock listing'!$H$51</f>
        <v>0</v>
      </c>
      <c r="AC108" s="368" t="n">
        <f aca="false">'Per item requirement'!AH108*'Global Stock listing'!$H$48</f>
        <v>0</v>
      </c>
      <c r="AD108" s="368" t="n">
        <f aca="false">'Per item requirement'!AI108*'Global Stock listing'!$H$47</f>
        <v>0</v>
      </c>
      <c r="AE108" s="368" t="n">
        <f aca="false">'Per item requirement'!AJ108*'Global Stock listing'!$H$45</f>
        <v>0</v>
      </c>
      <c r="AF108" s="368" t="n">
        <f aca="false">'Per item requirement'!AK108*'Global Stock listing'!$H$44</f>
        <v>0</v>
      </c>
      <c r="AG108" s="368" t="n">
        <f aca="false">'Per item requirement'!AL108*'Global Stock listing'!$H$49</f>
        <v>0</v>
      </c>
      <c r="AH108" s="368" t="n">
        <f aca="false">'Per item requirement'!AM108*'Global Stock listing'!$H$53</f>
        <v>0</v>
      </c>
      <c r="AI108" s="368" t="n">
        <f aca="false">'Per item requirement'!AN108*'Global Stock listing'!$H$55</f>
        <v>0</v>
      </c>
      <c r="AJ108" s="368" t="n">
        <f aca="false">'Per item requirement'!AO108*'Global Stock listing'!$H$56</f>
        <v>0</v>
      </c>
      <c r="AK108" s="368" t="n">
        <f aca="false">'Per item requirement'!AP108*'Global Stock listing'!$H$57</f>
        <v>0</v>
      </c>
      <c r="AL108" s="368" t="n">
        <f aca="false">'Per item requirement'!AQ108*'Global Stock listing'!$H$58</f>
        <v>0</v>
      </c>
      <c r="AM108" s="368" t="n">
        <f aca="false">'Per item requirement'!AR108*'Global Stock listing'!$H$59</f>
        <v>0</v>
      </c>
      <c r="AN108" s="368" t="n">
        <f aca="false">'Per item requirement'!AS108*'Global Stock listing'!$H$60</f>
        <v>0</v>
      </c>
      <c r="AO108" s="368" t="n">
        <f aca="false">'Per item requirement'!AT108*'Global Stock listing'!$H$61</f>
        <v>0</v>
      </c>
      <c r="AP108" s="368" t="n">
        <f aca="false">'Per item requirement'!AU108*'Global Stock listing'!$H$62</f>
        <v>0</v>
      </c>
      <c r="AQ108" s="368" t="n">
        <f aca="false">'Per item requirement'!AV108*'Global Stock listing'!$H$63</f>
        <v>0</v>
      </c>
      <c r="AR108" s="368" t="n">
        <f aca="false">'Per item requirement'!AW108*'Global Stock listing'!$H$64</f>
        <v>0</v>
      </c>
      <c r="AS108" s="368" t="n">
        <f aca="false">'Per item requirement'!AX108*'Global Stock listing'!$H$65</f>
        <v>0</v>
      </c>
      <c r="AT108" s="368" t="n">
        <f aca="false">'Per item requirement'!AY108*'Global Stock listing'!$H$66</f>
        <v>0</v>
      </c>
      <c r="AU108" s="368" t="n">
        <f aca="false">'Per item requirement'!AZ108*'Global Stock listing'!$H$67</f>
        <v>0</v>
      </c>
      <c r="AV108" s="368" t="n">
        <f aca="false">'Per item requirement'!BA108*'Global Stock listing'!$H$68</f>
        <v>0</v>
      </c>
      <c r="AW108" s="368" t="n">
        <f aca="false">'Per item requirement'!BB108*'Global Stock listing'!$H$69</f>
        <v>0</v>
      </c>
      <c r="AX108" s="368" t="n">
        <f aca="false">'Per item requirement'!BC108*'Global Stock listing'!$H$70</f>
        <v>0</v>
      </c>
      <c r="AY108" s="368" t="n">
        <f aca="false">'Per item requirement'!BD108*'Global Stock listing'!$H$71</f>
        <v>0</v>
      </c>
      <c r="AZ108" s="368" t="n">
        <f aca="false">'Per item requirement'!BE108*'Global Stock listing'!$H$72</f>
        <v>0</v>
      </c>
      <c r="BA108" s="368" t="n">
        <f aca="false">'Per item requirement'!BF108*'Global Stock listing'!$H$73</f>
        <v>0</v>
      </c>
      <c r="BB108" s="368" t="n">
        <f aca="false">'Per item requirement'!BG108*'Global Stock listing'!$H$74</f>
        <v>0</v>
      </c>
      <c r="BC108" s="366" t="n">
        <f aca="false">'Per item requirement'!BH108*'Global Stock listing'!$G$12</f>
        <v>0</v>
      </c>
      <c r="BD108" s="366" t="n">
        <f aca="false">'Per item requirement'!BI108*'Global Stock listing'!$G$13</f>
        <v>0</v>
      </c>
      <c r="BE108" s="366" t="n">
        <f aca="false">'Per item requirement'!BJ108*'Global Stock listing'!$G$14</f>
        <v>0</v>
      </c>
      <c r="BF108" s="366" t="n">
        <f aca="false">'Per item requirement'!BK108*'Global Stock listing'!$G$15</f>
        <v>0</v>
      </c>
      <c r="BG108" s="366" t="n">
        <f aca="false">'Per item requirement'!BL108*'Global Stock listing'!$G$16</f>
        <v>0</v>
      </c>
      <c r="BH108" s="366" t="n">
        <f aca="false">'Per item requirement'!BM108*'Global Stock listing'!$G$17</f>
        <v>0</v>
      </c>
      <c r="BI108" s="366" t="n">
        <f aca="false">'Per item requirement'!BN108*'Global Stock listing'!$G$18</f>
        <v>0</v>
      </c>
      <c r="BJ108" s="366" t="n">
        <f aca="false">'Per item requirement'!BO108*'Global Stock listing'!$G$19</f>
        <v>0</v>
      </c>
      <c r="BK108" s="366" t="n">
        <f aca="false">'Per item requirement'!BP108*'Global Stock listing'!$G$20</f>
        <v>0</v>
      </c>
      <c r="BL108" s="366" t="n">
        <f aca="false">'Per item requirement'!BQ108*'Global Stock listing'!$G$21</f>
        <v>0</v>
      </c>
    </row>
    <row r="109" customFormat="false" ht="15" hidden="false" customHeight="false" outlineLevel="0" collapsed="false">
      <c r="A109" s="358"/>
      <c r="B109" s="365" t="s">
        <v>136</v>
      </c>
      <c r="C109" s="365"/>
      <c r="D109" s="365"/>
      <c r="E109" s="365"/>
      <c r="F109" s="365"/>
      <c r="G109" s="366" t="n">
        <f aca="false">SUM(H109:BL109)</f>
        <v>0</v>
      </c>
      <c r="H109" s="367" t="n">
        <f aca="false">'Per item requirement'!M109*'Global Stock listing'!$H$28</f>
        <v>0</v>
      </c>
      <c r="I109" s="368" t="n">
        <f aca="false">'Per item requirement'!N109*'Global Stock listing'!$H$29</f>
        <v>0</v>
      </c>
      <c r="J109" s="368" t="n">
        <f aca="false">'Per item requirement'!O109*'Global Stock listing'!$H$30</f>
        <v>0</v>
      </c>
      <c r="K109" s="368" t="n">
        <f aca="false">'Per item requirement'!P109*'Global Stock listing'!$H$31</f>
        <v>0</v>
      </c>
      <c r="L109" s="368" t="n">
        <f aca="false">'Per item requirement'!Q109*'Global Stock listing'!$H$32</f>
        <v>0</v>
      </c>
      <c r="M109" s="369" t="n">
        <f aca="false">'Per item requirement'!R109*'Global Stock listing'!$H$33</f>
        <v>0</v>
      </c>
      <c r="N109" s="367" t="n">
        <f aca="false">'Per item requirement'!S109*'Global Stock listing'!$H$34</f>
        <v>0</v>
      </c>
      <c r="O109" s="368" t="n">
        <f aca="false">'Per item requirement'!T109*'Global Stock listing'!$H$35</f>
        <v>0</v>
      </c>
      <c r="P109" s="368" t="n">
        <f aca="false">'Per item requirement'!U109*'Global Stock listing'!$H$36</f>
        <v>0</v>
      </c>
      <c r="Q109" s="369" t="n">
        <f aca="false">'Per item requirement'!V109*'Global Stock listing'!$H$37</f>
        <v>0</v>
      </c>
      <c r="R109" s="366" t="n">
        <f aca="false">'Per item requirement'!W109*'Global Stock listing'!$H$38</f>
        <v>0</v>
      </c>
      <c r="S109" s="370" t="n">
        <f aca="false">'Per item requirement'!X109*'Global Stock listing'!$H$39</f>
        <v>0</v>
      </c>
      <c r="T109" s="367" t="n">
        <f aca="false">'Per item requirement'!Y109*'Global Stock listing'!$H$40</f>
        <v>0</v>
      </c>
      <c r="U109" s="368" t="n">
        <f aca="false">'Per item requirement'!Z109*'Global Stock listing'!$H$41</f>
        <v>0</v>
      </c>
      <c r="V109" s="368" t="n">
        <f aca="false">'Per item requirement'!AA109*'Global Stock listing'!$H$43</f>
        <v>0</v>
      </c>
      <c r="W109" s="369" t="n">
        <f aca="false">'Per item requirement'!AB109*'Global Stock listing'!$H$42</f>
        <v>0</v>
      </c>
      <c r="X109" s="367" t="n">
        <f aca="false">'Per item requirement'!AC109*'Global Stock listing'!$H$54</f>
        <v>0</v>
      </c>
      <c r="Y109" s="368" t="n">
        <f aca="false">'Per item requirement'!AD109*'Global Stock listing'!$H$46</f>
        <v>0</v>
      </c>
      <c r="Z109" s="368" t="n">
        <f aca="false">'Per item requirement'!AE109*'Global Stock listing'!$H$52</f>
        <v>0</v>
      </c>
      <c r="AA109" s="368" t="n">
        <f aca="false">'Per item requirement'!AF109*'Global Stock listing'!$H$50</f>
        <v>0</v>
      </c>
      <c r="AB109" s="368" t="n">
        <f aca="false">'Per item requirement'!AG109*'Global Stock listing'!$H$51</f>
        <v>0</v>
      </c>
      <c r="AC109" s="368" t="n">
        <f aca="false">'Per item requirement'!AH109*'Global Stock listing'!$H$48</f>
        <v>0</v>
      </c>
      <c r="AD109" s="368" t="n">
        <f aca="false">'Per item requirement'!AI109*'Global Stock listing'!$H$47</f>
        <v>0</v>
      </c>
      <c r="AE109" s="368" t="n">
        <f aca="false">'Per item requirement'!AJ109*'Global Stock listing'!$H$45</f>
        <v>0</v>
      </c>
      <c r="AF109" s="368" t="n">
        <f aca="false">'Per item requirement'!AK109*'Global Stock listing'!$H$44</f>
        <v>0</v>
      </c>
      <c r="AG109" s="368" t="n">
        <f aca="false">'Per item requirement'!AL109*'Global Stock listing'!$H$49</f>
        <v>0</v>
      </c>
      <c r="AH109" s="368" t="n">
        <f aca="false">'Per item requirement'!AM109*'Global Stock listing'!$H$53</f>
        <v>0</v>
      </c>
      <c r="AI109" s="368" t="n">
        <f aca="false">'Per item requirement'!AN109*'Global Stock listing'!$H$55</f>
        <v>0</v>
      </c>
      <c r="AJ109" s="368" t="n">
        <f aca="false">'Per item requirement'!AO109*'Global Stock listing'!$H$56</f>
        <v>0</v>
      </c>
      <c r="AK109" s="368" t="n">
        <f aca="false">'Per item requirement'!AP109*'Global Stock listing'!$H$57</f>
        <v>0</v>
      </c>
      <c r="AL109" s="368" t="n">
        <f aca="false">'Per item requirement'!AQ109*'Global Stock listing'!$H$58</f>
        <v>0</v>
      </c>
      <c r="AM109" s="368" t="n">
        <f aca="false">'Per item requirement'!AR109*'Global Stock listing'!$H$59</f>
        <v>0</v>
      </c>
      <c r="AN109" s="368" t="n">
        <f aca="false">'Per item requirement'!AS109*'Global Stock listing'!$H$60</f>
        <v>0</v>
      </c>
      <c r="AO109" s="368" t="n">
        <f aca="false">'Per item requirement'!AT109*'Global Stock listing'!$H$61</f>
        <v>0</v>
      </c>
      <c r="AP109" s="368" t="n">
        <f aca="false">'Per item requirement'!AU109*'Global Stock listing'!$H$62</f>
        <v>0</v>
      </c>
      <c r="AQ109" s="368" t="n">
        <f aca="false">'Per item requirement'!AV109*'Global Stock listing'!$H$63</f>
        <v>0</v>
      </c>
      <c r="AR109" s="368" t="n">
        <f aca="false">'Per item requirement'!AW109*'Global Stock listing'!$H$64</f>
        <v>0</v>
      </c>
      <c r="AS109" s="368" t="n">
        <f aca="false">'Per item requirement'!AX109*'Global Stock listing'!$H$65</f>
        <v>0</v>
      </c>
      <c r="AT109" s="368" t="n">
        <f aca="false">'Per item requirement'!AY109*'Global Stock listing'!$H$66</f>
        <v>0</v>
      </c>
      <c r="AU109" s="368" t="n">
        <f aca="false">'Per item requirement'!AZ109*'Global Stock listing'!$H$67</f>
        <v>0</v>
      </c>
      <c r="AV109" s="368" t="n">
        <f aca="false">'Per item requirement'!BA109*'Global Stock listing'!$H$68</f>
        <v>0</v>
      </c>
      <c r="AW109" s="368" t="n">
        <f aca="false">'Per item requirement'!BB109*'Global Stock listing'!$H$69</f>
        <v>0</v>
      </c>
      <c r="AX109" s="368" t="n">
        <f aca="false">'Per item requirement'!BC109*'Global Stock listing'!$H$70</f>
        <v>0</v>
      </c>
      <c r="AY109" s="368" t="n">
        <f aca="false">'Per item requirement'!BD109*'Global Stock listing'!$H$71</f>
        <v>0</v>
      </c>
      <c r="AZ109" s="368" t="n">
        <f aca="false">'Per item requirement'!BE109*'Global Stock listing'!$H$72</f>
        <v>0</v>
      </c>
      <c r="BA109" s="368" t="n">
        <f aca="false">'Per item requirement'!BF109*'Global Stock listing'!$H$73</f>
        <v>0</v>
      </c>
      <c r="BB109" s="368" t="n">
        <f aca="false">'Per item requirement'!BG109*'Global Stock listing'!$H$74</f>
        <v>0</v>
      </c>
      <c r="BC109" s="366" t="n">
        <f aca="false">'Per item requirement'!BH109*'Global Stock listing'!$G$12</f>
        <v>0</v>
      </c>
      <c r="BD109" s="366" t="n">
        <f aca="false">'Per item requirement'!BI109*'Global Stock listing'!$G$13</f>
        <v>0</v>
      </c>
      <c r="BE109" s="366" t="n">
        <f aca="false">'Per item requirement'!BJ109*'Global Stock listing'!$G$14</f>
        <v>0</v>
      </c>
      <c r="BF109" s="366" t="n">
        <f aca="false">'Per item requirement'!BK109*'Global Stock listing'!$G$15</f>
        <v>0</v>
      </c>
      <c r="BG109" s="366" t="n">
        <f aca="false">'Per item requirement'!BL109*'Global Stock listing'!$G$16</f>
        <v>0</v>
      </c>
      <c r="BH109" s="366" t="n">
        <f aca="false">'Per item requirement'!BM109*'Global Stock listing'!$G$17</f>
        <v>0</v>
      </c>
      <c r="BI109" s="366" t="n">
        <f aca="false">'Per item requirement'!BN109*'Global Stock listing'!$G$18</f>
        <v>0</v>
      </c>
      <c r="BJ109" s="366" t="n">
        <f aca="false">'Per item requirement'!BO109*'Global Stock listing'!$G$19</f>
        <v>0</v>
      </c>
      <c r="BK109" s="366" t="n">
        <f aca="false">'Per item requirement'!BP109*'Global Stock listing'!$G$20</f>
        <v>0</v>
      </c>
      <c r="BL109" s="366" t="n">
        <f aca="false">'Per item requirement'!BQ109*'Global Stock listing'!$G$21</f>
        <v>0</v>
      </c>
    </row>
    <row r="110" customFormat="false" ht="15" hidden="false" customHeight="false" outlineLevel="0" collapsed="false">
      <c r="A110" s="358"/>
      <c r="B110" s="365" t="s">
        <v>137</v>
      </c>
      <c r="C110" s="365"/>
      <c r="D110" s="365"/>
      <c r="E110" s="365"/>
      <c r="F110" s="365"/>
      <c r="G110" s="366" t="n">
        <f aca="false">SUM(H110:BL110)</f>
        <v>0</v>
      </c>
      <c r="H110" s="367" t="n">
        <f aca="false">'Per item requirement'!M110*'Global Stock listing'!$H$28</f>
        <v>0</v>
      </c>
      <c r="I110" s="368" t="n">
        <f aca="false">'Per item requirement'!N110*'Global Stock listing'!$H$29</f>
        <v>0</v>
      </c>
      <c r="J110" s="368" t="n">
        <f aca="false">'Per item requirement'!O110*'Global Stock listing'!$H$30</f>
        <v>0</v>
      </c>
      <c r="K110" s="368" t="n">
        <f aca="false">'Per item requirement'!P110*'Global Stock listing'!$H$31</f>
        <v>0</v>
      </c>
      <c r="L110" s="368" t="n">
        <f aca="false">'Per item requirement'!Q110*'Global Stock listing'!$H$32</f>
        <v>0</v>
      </c>
      <c r="M110" s="369" t="n">
        <f aca="false">'Per item requirement'!R110*'Global Stock listing'!$H$33</f>
        <v>0</v>
      </c>
      <c r="N110" s="367" t="n">
        <f aca="false">'Per item requirement'!S110*'Global Stock listing'!$H$34</f>
        <v>0</v>
      </c>
      <c r="O110" s="368" t="n">
        <f aca="false">'Per item requirement'!T110*'Global Stock listing'!$H$35</f>
        <v>0</v>
      </c>
      <c r="P110" s="368" t="n">
        <f aca="false">'Per item requirement'!U110*'Global Stock listing'!$H$36</f>
        <v>0</v>
      </c>
      <c r="Q110" s="369" t="n">
        <f aca="false">'Per item requirement'!V110*'Global Stock listing'!$H$37</f>
        <v>0</v>
      </c>
      <c r="R110" s="366" t="n">
        <f aca="false">'Per item requirement'!W110*'Global Stock listing'!$H$38</f>
        <v>0</v>
      </c>
      <c r="S110" s="370" t="n">
        <f aca="false">'Per item requirement'!X110*'Global Stock listing'!$H$39</f>
        <v>0</v>
      </c>
      <c r="T110" s="367" t="n">
        <f aca="false">'Per item requirement'!Y110*'Global Stock listing'!$H$40</f>
        <v>0</v>
      </c>
      <c r="U110" s="368" t="n">
        <f aca="false">'Per item requirement'!Z110*'Global Stock listing'!$H$41</f>
        <v>0</v>
      </c>
      <c r="V110" s="368" t="n">
        <f aca="false">'Per item requirement'!AA110*'Global Stock listing'!$H$43</f>
        <v>0</v>
      </c>
      <c r="W110" s="369" t="n">
        <f aca="false">'Per item requirement'!AB110*'Global Stock listing'!$H$42</f>
        <v>0</v>
      </c>
      <c r="X110" s="367" t="n">
        <f aca="false">'Per item requirement'!AC110*'Global Stock listing'!$H$54</f>
        <v>0</v>
      </c>
      <c r="Y110" s="368" t="n">
        <f aca="false">'Per item requirement'!AD110*'Global Stock listing'!$H$46</f>
        <v>0</v>
      </c>
      <c r="Z110" s="368" t="n">
        <f aca="false">'Per item requirement'!AE110*'Global Stock listing'!$H$52</f>
        <v>0</v>
      </c>
      <c r="AA110" s="368" t="n">
        <f aca="false">'Per item requirement'!AF110*'Global Stock listing'!$H$50</f>
        <v>0</v>
      </c>
      <c r="AB110" s="368" t="n">
        <f aca="false">'Per item requirement'!AG110*'Global Stock listing'!$H$51</f>
        <v>0</v>
      </c>
      <c r="AC110" s="368" t="n">
        <f aca="false">'Per item requirement'!AH110*'Global Stock listing'!$H$48</f>
        <v>0</v>
      </c>
      <c r="AD110" s="368" t="n">
        <f aca="false">'Per item requirement'!AI110*'Global Stock listing'!$H$47</f>
        <v>0</v>
      </c>
      <c r="AE110" s="368" t="n">
        <f aca="false">'Per item requirement'!AJ110*'Global Stock listing'!$H$45</f>
        <v>0</v>
      </c>
      <c r="AF110" s="368" t="n">
        <f aca="false">'Per item requirement'!AK110*'Global Stock listing'!$H$44</f>
        <v>0</v>
      </c>
      <c r="AG110" s="368" t="n">
        <f aca="false">'Per item requirement'!AL110*'Global Stock listing'!$H$49</f>
        <v>0</v>
      </c>
      <c r="AH110" s="368" t="n">
        <f aca="false">'Per item requirement'!AM110*'Global Stock listing'!$H$53</f>
        <v>0</v>
      </c>
      <c r="AI110" s="368" t="n">
        <f aca="false">'Per item requirement'!AN110*'Global Stock listing'!$H$55</f>
        <v>0</v>
      </c>
      <c r="AJ110" s="368" t="n">
        <f aca="false">'Per item requirement'!AO110*'Global Stock listing'!$H$56</f>
        <v>0</v>
      </c>
      <c r="AK110" s="368" t="n">
        <f aca="false">'Per item requirement'!AP110*'Global Stock listing'!$H$57</f>
        <v>0</v>
      </c>
      <c r="AL110" s="368" t="n">
        <f aca="false">'Per item requirement'!AQ110*'Global Stock listing'!$H$58</f>
        <v>0</v>
      </c>
      <c r="AM110" s="368" t="n">
        <f aca="false">'Per item requirement'!AR110*'Global Stock listing'!$H$59</f>
        <v>0</v>
      </c>
      <c r="AN110" s="368" t="n">
        <f aca="false">'Per item requirement'!AS110*'Global Stock listing'!$H$60</f>
        <v>0</v>
      </c>
      <c r="AO110" s="368" t="n">
        <f aca="false">'Per item requirement'!AT110*'Global Stock listing'!$H$61</f>
        <v>0</v>
      </c>
      <c r="AP110" s="368" t="n">
        <f aca="false">'Per item requirement'!AU110*'Global Stock listing'!$H$62</f>
        <v>0</v>
      </c>
      <c r="AQ110" s="368" t="n">
        <f aca="false">'Per item requirement'!AV110*'Global Stock listing'!$H$63</f>
        <v>0</v>
      </c>
      <c r="AR110" s="368" t="n">
        <f aca="false">'Per item requirement'!AW110*'Global Stock listing'!$H$64</f>
        <v>0</v>
      </c>
      <c r="AS110" s="368" t="n">
        <f aca="false">'Per item requirement'!AX110*'Global Stock listing'!$H$65</f>
        <v>0</v>
      </c>
      <c r="AT110" s="368" t="n">
        <f aca="false">'Per item requirement'!AY110*'Global Stock listing'!$H$66</f>
        <v>0</v>
      </c>
      <c r="AU110" s="368" t="n">
        <f aca="false">'Per item requirement'!AZ110*'Global Stock listing'!$H$67</f>
        <v>0</v>
      </c>
      <c r="AV110" s="368" t="n">
        <f aca="false">'Per item requirement'!BA110*'Global Stock listing'!$H$68</f>
        <v>0</v>
      </c>
      <c r="AW110" s="368" t="n">
        <f aca="false">'Per item requirement'!BB110*'Global Stock listing'!$H$69</f>
        <v>0</v>
      </c>
      <c r="AX110" s="368" t="n">
        <f aca="false">'Per item requirement'!BC110*'Global Stock listing'!$H$70</f>
        <v>0</v>
      </c>
      <c r="AY110" s="368" t="n">
        <f aca="false">'Per item requirement'!BD110*'Global Stock listing'!$H$71</f>
        <v>0</v>
      </c>
      <c r="AZ110" s="368" t="n">
        <f aca="false">'Per item requirement'!BE110*'Global Stock listing'!$H$72</f>
        <v>0</v>
      </c>
      <c r="BA110" s="368" t="n">
        <f aca="false">'Per item requirement'!BF110*'Global Stock listing'!$H$73</f>
        <v>0</v>
      </c>
      <c r="BB110" s="368" t="n">
        <f aca="false">'Per item requirement'!BG110*'Global Stock listing'!$H$74</f>
        <v>0</v>
      </c>
      <c r="BC110" s="366" t="n">
        <f aca="false">'Per item requirement'!BH110*'Global Stock listing'!$G$12</f>
        <v>0</v>
      </c>
      <c r="BD110" s="366" t="n">
        <f aca="false">'Per item requirement'!BI110*'Global Stock listing'!$G$13</f>
        <v>0</v>
      </c>
      <c r="BE110" s="366" t="n">
        <f aca="false">'Per item requirement'!BJ110*'Global Stock listing'!$G$14</f>
        <v>0</v>
      </c>
      <c r="BF110" s="366" t="n">
        <f aca="false">'Per item requirement'!BK110*'Global Stock listing'!$G$15</f>
        <v>0</v>
      </c>
      <c r="BG110" s="366" t="n">
        <f aca="false">'Per item requirement'!BL110*'Global Stock listing'!$G$16</f>
        <v>0</v>
      </c>
      <c r="BH110" s="366" t="n">
        <f aca="false">'Per item requirement'!BM110*'Global Stock listing'!$G$17</f>
        <v>0</v>
      </c>
      <c r="BI110" s="366" t="n">
        <f aca="false">'Per item requirement'!BN110*'Global Stock listing'!$G$18</f>
        <v>0</v>
      </c>
      <c r="BJ110" s="366" t="n">
        <f aca="false">'Per item requirement'!BO110*'Global Stock listing'!$G$19</f>
        <v>0</v>
      </c>
      <c r="BK110" s="366" t="n">
        <f aca="false">'Per item requirement'!BP110*'Global Stock listing'!$G$20</f>
        <v>0</v>
      </c>
      <c r="BL110" s="366" t="n">
        <f aca="false">'Per item requirement'!BQ110*'Global Stock listing'!$G$21</f>
        <v>0</v>
      </c>
    </row>
    <row r="111" customFormat="false" ht="15" hidden="false" customHeight="false" outlineLevel="0" collapsed="false">
      <c r="A111" s="358"/>
      <c r="B111" s="365" t="s">
        <v>138</v>
      </c>
      <c r="C111" s="365"/>
      <c r="D111" s="365"/>
      <c r="E111" s="365"/>
      <c r="F111" s="365"/>
      <c r="G111" s="366" t="n">
        <f aca="false">SUM(H111:BL111)</f>
        <v>0</v>
      </c>
      <c r="H111" s="367" t="n">
        <f aca="false">'Per item requirement'!M111*'Global Stock listing'!$H$28</f>
        <v>0</v>
      </c>
      <c r="I111" s="368" t="n">
        <f aca="false">'Per item requirement'!N111*'Global Stock listing'!$H$29</f>
        <v>0</v>
      </c>
      <c r="J111" s="368" t="n">
        <f aca="false">'Per item requirement'!O111*'Global Stock listing'!$H$30</f>
        <v>0</v>
      </c>
      <c r="K111" s="368" t="n">
        <f aca="false">'Per item requirement'!P111*'Global Stock listing'!$H$31</f>
        <v>0</v>
      </c>
      <c r="L111" s="368" t="n">
        <f aca="false">'Per item requirement'!Q111*'Global Stock listing'!$H$32</f>
        <v>0</v>
      </c>
      <c r="M111" s="369" t="n">
        <f aca="false">'Per item requirement'!R111*'Global Stock listing'!$H$33</f>
        <v>0</v>
      </c>
      <c r="N111" s="367" t="n">
        <f aca="false">'Per item requirement'!S111*'Global Stock listing'!$H$34</f>
        <v>0</v>
      </c>
      <c r="O111" s="368" t="n">
        <f aca="false">'Per item requirement'!T111*'Global Stock listing'!$H$35</f>
        <v>0</v>
      </c>
      <c r="P111" s="368" t="n">
        <f aca="false">'Per item requirement'!U111*'Global Stock listing'!$H$36</f>
        <v>0</v>
      </c>
      <c r="Q111" s="369" t="n">
        <f aca="false">'Per item requirement'!V111*'Global Stock listing'!$H$37</f>
        <v>0</v>
      </c>
      <c r="R111" s="366" t="n">
        <f aca="false">'Per item requirement'!W111*'Global Stock listing'!$H$38</f>
        <v>0</v>
      </c>
      <c r="S111" s="370" t="n">
        <f aca="false">'Per item requirement'!X111*'Global Stock listing'!$H$39</f>
        <v>0</v>
      </c>
      <c r="T111" s="367" t="n">
        <f aca="false">'Per item requirement'!Y111*'Global Stock listing'!$H$40</f>
        <v>0</v>
      </c>
      <c r="U111" s="368" t="n">
        <f aca="false">'Per item requirement'!Z111*'Global Stock listing'!$H$41</f>
        <v>0</v>
      </c>
      <c r="V111" s="368" t="n">
        <f aca="false">'Per item requirement'!AA111*'Global Stock listing'!$H$43</f>
        <v>0</v>
      </c>
      <c r="W111" s="369" t="n">
        <f aca="false">'Per item requirement'!AB111*'Global Stock listing'!$H$42</f>
        <v>0</v>
      </c>
      <c r="X111" s="367" t="n">
        <f aca="false">'Per item requirement'!AC111*'Global Stock listing'!$H$54</f>
        <v>0</v>
      </c>
      <c r="Y111" s="368" t="n">
        <f aca="false">'Per item requirement'!AD111*'Global Stock listing'!$H$46</f>
        <v>0</v>
      </c>
      <c r="Z111" s="368" t="n">
        <f aca="false">'Per item requirement'!AE111*'Global Stock listing'!$H$52</f>
        <v>0</v>
      </c>
      <c r="AA111" s="368" t="n">
        <f aca="false">'Per item requirement'!AF111*'Global Stock listing'!$H$50</f>
        <v>0</v>
      </c>
      <c r="AB111" s="368" t="n">
        <f aca="false">'Per item requirement'!AG111*'Global Stock listing'!$H$51</f>
        <v>0</v>
      </c>
      <c r="AC111" s="368" t="n">
        <f aca="false">'Per item requirement'!AH111*'Global Stock listing'!$H$48</f>
        <v>0</v>
      </c>
      <c r="AD111" s="368" t="n">
        <f aca="false">'Per item requirement'!AI111*'Global Stock listing'!$H$47</f>
        <v>0</v>
      </c>
      <c r="AE111" s="368" t="n">
        <f aca="false">'Per item requirement'!AJ111*'Global Stock listing'!$H$45</f>
        <v>0</v>
      </c>
      <c r="AF111" s="368" t="n">
        <f aca="false">'Per item requirement'!AK111*'Global Stock listing'!$H$44</f>
        <v>0</v>
      </c>
      <c r="AG111" s="368" t="n">
        <f aca="false">'Per item requirement'!AL111*'Global Stock listing'!$H$49</f>
        <v>0</v>
      </c>
      <c r="AH111" s="368" t="n">
        <f aca="false">'Per item requirement'!AM111*'Global Stock listing'!$H$53</f>
        <v>0</v>
      </c>
      <c r="AI111" s="368" t="n">
        <f aca="false">'Per item requirement'!AN111*'Global Stock listing'!$H$55</f>
        <v>0</v>
      </c>
      <c r="AJ111" s="368" t="n">
        <f aca="false">'Per item requirement'!AO111*'Global Stock listing'!$H$56</f>
        <v>0</v>
      </c>
      <c r="AK111" s="368" t="n">
        <f aca="false">'Per item requirement'!AP111*'Global Stock listing'!$H$57</f>
        <v>0</v>
      </c>
      <c r="AL111" s="368" t="n">
        <f aca="false">'Per item requirement'!AQ111*'Global Stock listing'!$H$58</f>
        <v>0</v>
      </c>
      <c r="AM111" s="368" t="n">
        <f aca="false">'Per item requirement'!AR111*'Global Stock listing'!$H$59</f>
        <v>0</v>
      </c>
      <c r="AN111" s="368" t="n">
        <f aca="false">'Per item requirement'!AS111*'Global Stock listing'!$H$60</f>
        <v>0</v>
      </c>
      <c r="AO111" s="368" t="n">
        <f aca="false">'Per item requirement'!AT111*'Global Stock listing'!$H$61</f>
        <v>0</v>
      </c>
      <c r="AP111" s="368" t="n">
        <f aca="false">'Per item requirement'!AU111*'Global Stock listing'!$H$62</f>
        <v>0</v>
      </c>
      <c r="AQ111" s="368" t="n">
        <f aca="false">'Per item requirement'!AV111*'Global Stock listing'!$H$63</f>
        <v>0</v>
      </c>
      <c r="AR111" s="368" t="n">
        <f aca="false">'Per item requirement'!AW111*'Global Stock listing'!$H$64</f>
        <v>0</v>
      </c>
      <c r="AS111" s="368" t="n">
        <f aca="false">'Per item requirement'!AX111*'Global Stock listing'!$H$65</f>
        <v>0</v>
      </c>
      <c r="AT111" s="368" t="n">
        <f aca="false">'Per item requirement'!AY111*'Global Stock listing'!$H$66</f>
        <v>0</v>
      </c>
      <c r="AU111" s="368" t="n">
        <f aca="false">'Per item requirement'!AZ111*'Global Stock listing'!$H$67</f>
        <v>0</v>
      </c>
      <c r="AV111" s="368" t="n">
        <f aca="false">'Per item requirement'!BA111*'Global Stock listing'!$H$68</f>
        <v>0</v>
      </c>
      <c r="AW111" s="368" t="n">
        <f aca="false">'Per item requirement'!BB111*'Global Stock listing'!$H$69</f>
        <v>0</v>
      </c>
      <c r="AX111" s="368" t="n">
        <f aca="false">'Per item requirement'!BC111*'Global Stock listing'!$H$70</f>
        <v>0</v>
      </c>
      <c r="AY111" s="368" t="n">
        <f aca="false">'Per item requirement'!BD111*'Global Stock listing'!$H$71</f>
        <v>0</v>
      </c>
      <c r="AZ111" s="368" t="n">
        <f aca="false">'Per item requirement'!BE111*'Global Stock listing'!$H$72</f>
        <v>0</v>
      </c>
      <c r="BA111" s="368" t="n">
        <f aca="false">'Per item requirement'!BF111*'Global Stock listing'!$H$73</f>
        <v>0</v>
      </c>
      <c r="BB111" s="368" t="n">
        <f aca="false">'Per item requirement'!BG111*'Global Stock listing'!$H$74</f>
        <v>0</v>
      </c>
      <c r="BC111" s="366" t="n">
        <f aca="false">'Per item requirement'!BH111*'Global Stock listing'!$G$12</f>
        <v>0</v>
      </c>
      <c r="BD111" s="366" t="n">
        <f aca="false">'Per item requirement'!BI111*'Global Stock listing'!$G$13</f>
        <v>0</v>
      </c>
      <c r="BE111" s="366" t="n">
        <f aca="false">'Per item requirement'!BJ111*'Global Stock listing'!$G$14</f>
        <v>0</v>
      </c>
      <c r="BF111" s="366" t="n">
        <f aca="false">'Per item requirement'!BK111*'Global Stock listing'!$G$15</f>
        <v>0</v>
      </c>
      <c r="BG111" s="366" t="n">
        <f aca="false">'Per item requirement'!BL111*'Global Stock listing'!$G$16</f>
        <v>0</v>
      </c>
      <c r="BH111" s="366" t="n">
        <f aca="false">'Per item requirement'!BM111*'Global Stock listing'!$G$17</f>
        <v>0</v>
      </c>
      <c r="BI111" s="366" t="n">
        <f aca="false">'Per item requirement'!BN111*'Global Stock listing'!$G$18</f>
        <v>0</v>
      </c>
      <c r="BJ111" s="366" t="n">
        <f aca="false">'Per item requirement'!BO111*'Global Stock listing'!$G$19</f>
        <v>0</v>
      </c>
      <c r="BK111" s="366" t="n">
        <f aca="false">'Per item requirement'!BP111*'Global Stock listing'!$G$20</f>
        <v>0</v>
      </c>
      <c r="BL111" s="366" t="n">
        <f aca="false">'Per item requirement'!BQ111*'Global Stock listing'!$G$21</f>
        <v>0</v>
      </c>
    </row>
    <row r="112" customFormat="false" ht="15" hidden="false" customHeight="false" outlineLevel="0" collapsed="false">
      <c r="A112" s="358"/>
      <c r="B112" s="365" t="s">
        <v>139</v>
      </c>
      <c r="C112" s="365"/>
      <c r="D112" s="365"/>
      <c r="E112" s="365"/>
      <c r="F112" s="365"/>
      <c r="G112" s="366" t="n">
        <f aca="false">SUM(H112:BL112)</f>
        <v>0</v>
      </c>
      <c r="H112" s="367" t="n">
        <f aca="false">'Per item requirement'!M112*'Global Stock listing'!$H$28</f>
        <v>0</v>
      </c>
      <c r="I112" s="368" t="n">
        <f aca="false">'Per item requirement'!N112*'Global Stock listing'!$H$29</f>
        <v>0</v>
      </c>
      <c r="J112" s="368" t="n">
        <f aca="false">'Per item requirement'!O112*'Global Stock listing'!$H$30</f>
        <v>0</v>
      </c>
      <c r="K112" s="368" t="n">
        <f aca="false">'Per item requirement'!P112*'Global Stock listing'!$H$31</f>
        <v>0</v>
      </c>
      <c r="L112" s="368" t="n">
        <f aca="false">'Per item requirement'!Q112*'Global Stock listing'!$H$32</f>
        <v>0</v>
      </c>
      <c r="M112" s="369" t="n">
        <f aca="false">'Per item requirement'!R112*'Global Stock listing'!$H$33</f>
        <v>0</v>
      </c>
      <c r="N112" s="367" t="n">
        <f aca="false">'Per item requirement'!S112*'Global Stock listing'!$H$34</f>
        <v>0</v>
      </c>
      <c r="O112" s="368" t="n">
        <f aca="false">'Per item requirement'!T112*'Global Stock listing'!$H$35</f>
        <v>0</v>
      </c>
      <c r="P112" s="368" t="n">
        <f aca="false">'Per item requirement'!U112*'Global Stock listing'!$H$36</f>
        <v>0</v>
      </c>
      <c r="Q112" s="369" t="n">
        <f aca="false">'Per item requirement'!V112*'Global Stock listing'!$H$37</f>
        <v>0</v>
      </c>
      <c r="R112" s="366" t="n">
        <f aca="false">'Per item requirement'!W112*'Global Stock listing'!$H$38</f>
        <v>0</v>
      </c>
      <c r="S112" s="370" t="n">
        <f aca="false">'Per item requirement'!X112*'Global Stock listing'!$H$39</f>
        <v>0</v>
      </c>
      <c r="T112" s="367" t="n">
        <f aca="false">'Per item requirement'!Y112*'Global Stock listing'!$H$40</f>
        <v>0</v>
      </c>
      <c r="U112" s="368" t="n">
        <f aca="false">'Per item requirement'!Z112*'Global Stock listing'!$H$41</f>
        <v>0</v>
      </c>
      <c r="V112" s="368" t="n">
        <f aca="false">'Per item requirement'!AA112*'Global Stock listing'!$H$43</f>
        <v>0</v>
      </c>
      <c r="W112" s="369" t="n">
        <f aca="false">'Per item requirement'!AB112*'Global Stock listing'!$H$42</f>
        <v>0</v>
      </c>
      <c r="X112" s="367" t="n">
        <f aca="false">'Per item requirement'!AC112*'Global Stock listing'!$H$54</f>
        <v>0</v>
      </c>
      <c r="Y112" s="368" t="n">
        <f aca="false">'Per item requirement'!AD112*'Global Stock listing'!$H$46</f>
        <v>0</v>
      </c>
      <c r="Z112" s="368" t="n">
        <f aca="false">'Per item requirement'!AE112*'Global Stock listing'!$H$52</f>
        <v>0</v>
      </c>
      <c r="AA112" s="368" t="n">
        <f aca="false">'Per item requirement'!AF112*'Global Stock listing'!$H$50</f>
        <v>0</v>
      </c>
      <c r="AB112" s="368" t="n">
        <f aca="false">'Per item requirement'!AG112*'Global Stock listing'!$H$51</f>
        <v>0</v>
      </c>
      <c r="AC112" s="368" t="n">
        <f aca="false">'Per item requirement'!AH112*'Global Stock listing'!$H$48</f>
        <v>0</v>
      </c>
      <c r="AD112" s="368" t="n">
        <f aca="false">'Per item requirement'!AI112*'Global Stock listing'!$H$47</f>
        <v>0</v>
      </c>
      <c r="AE112" s="368" t="n">
        <f aca="false">'Per item requirement'!AJ112*'Global Stock listing'!$H$45</f>
        <v>0</v>
      </c>
      <c r="AF112" s="368" t="n">
        <f aca="false">'Per item requirement'!AK112*'Global Stock listing'!$H$44</f>
        <v>0</v>
      </c>
      <c r="AG112" s="368" t="n">
        <f aca="false">'Per item requirement'!AL112*'Global Stock listing'!$H$49</f>
        <v>0</v>
      </c>
      <c r="AH112" s="368" t="n">
        <f aca="false">'Per item requirement'!AM112*'Global Stock listing'!$H$53</f>
        <v>0</v>
      </c>
      <c r="AI112" s="368" t="n">
        <f aca="false">'Per item requirement'!AN112*'Global Stock listing'!$H$55</f>
        <v>0</v>
      </c>
      <c r="AJ112" s="368" t="n">
        <f aca="false">'Per item requirement'!AO112*'Global Stock listing'!$H$56</f>
        <v>0</v>
      </c>
      <c r="AK112" s="368" t="n">
        <f aca="false">'Per item requirement'!AP112*'Global Stock listing'!$H$57</f>
        <v>0</v>
      </c>
      <c r="AL112" s="368" t="n">
        <f aca="false">'Per item requirement'!AQ112*'Global Stock listing'!$H$58</f>
        <v>0</v>
      </c>
      <c r="AM112" s="368" t="n">
        <f aca="false">'Per item requirement'!AR112*'Global Stock listing'!$H$59</f>
        <v>0</v>
      </c>
      <c r="AN112" s="368" t="n">
        <f aca="false">'Per item requirement'!AS112*'Global Stock listing'!$H$60</f>
        <v>0</v>
      </c>
      <c r="AO112" s="368" t="n">
        <f aca="false">'Per item requirement'!AT112*'Global Stock listing'!$H$61</f>
        <v>0</v>
      </c>
      <c r="AP112" s="368" t="n">
        <f aca="false">'Per item requirement'!AU112*'Global Stock listing'!$H$62</f>
        <v>0</v>
      </c>
      <c r="AQ112" s="368" t="n">
        <f aca="false">'Per item requirement'!AV112*'Global Stock listing'!$H$63</f>
        <v>0</v>
      </c>
      <c r="AR112" s="368" t="n">
        <f aca="false">'Per item requirement'!AW112*'Global Stock listing'!$H$64</f>
        <v>0</v>
      </c>
      <c r="AS112" s="368" t="n">
        <f aca="false">'Per item requirement'!AX112*'Global Stock listing'!$H$65</f>
        <v>0</v>
      </c>
      <c r="AT112" s="368" t="n">
        <f aca="false">'Per item requirement'!AY112*'Global Stock listing'!$H$66</f>
        <v>0</v>
      </c>
      <c r="AU112" s="368" t="n">
        <f aca="false">'Per item requirement'!AZ112*'Global Stock listing'!$H$67</f>
        <v>0</v>
      </c>
      <c r="AV112" s="368" t="n">
        <f aca="false">'Per item requirement'!BA112*'Global Stock listing'!$H$68</f>
        <v>0</v>
      </c>
      <c r="AW112" s="368" t="n">
        <f aca="false">'Per item requirement'!BB112*'Global Stock listing'!$H$69</f>
        <v>0</v>
      </c>
      <c r="AX112" s="368" t="n">
        <f aca="false">'Per item requirement'!BC112*'Global Stock listing'!$H$70</f>
        <v>0</v>
      </c>
      <c r="AY112" s="368" t="n">
        <f aca="false">'Per item requirement'!BD112*'Global Stock listing'!$H$71</f>
        <v>0</v>
      </c>
      <c r="AZ112" s="368" t="n">
        <f aca="false">'Per item requirement'!BE112*'Global Stock listing'!$H$72</f>
        <v>0</v>
      </c>
      <c r="BA112" s="368" t="n">
        <f aca="false">'Per item requirement'!BF112*'Global Stock listing'!$H$73</f>
        <v>0</v>
      </c>
      <c r="BB112" s="368" t="n">
        <f aca="false">'Per item requirement'!BG112*'Global Stock listing'!$H$74</f>
        <v>0</v>
      </c>
      <c r="BC112" s="366" t="n">
        <f aca="false">'Per item requirement'!BH112*'Global Stock listing'!$G$12</f>
        <v>0</v>
      </c>
      <c r="BD112" s="366" t="n">
        <f aca="false">'Per item requirement'!BI112*'Global Stock listing'!$G$13</f>
        <v>0</v>
      </c>
      <c r="BE112" s="366" t="n">
        <f aca="false">'Per item requirement'!BJ112*'Global Stock listing'!$G$14</f>
        <v>0</v>
      </c>
      <c r="BF112" s="366" t="n">
        <f aca="false">'Per item requirement'!BK112*'Global Stock listing'!$G$15</f>
        <v>0</v>
      </c>
      <c r="BG112" s="366" t="n">
        <f aca="false">'Per item requirement'!BL112*'Global Stock listing'!$G$16</f>
        <v>0</v>
      </c>
      <c r="BH112" s="366" t="n">
        <f aca="false">'Per item requirement'!BM112*'Global Stock listing'!$G$17</f>
        <v>0</v>
      </c>
      <c r="BI112" s="366" t="n">
        <f aca="false">'Per item requirement'!BN112*'Global Stock listing'!$G$18</f>
        <v>0</v>
      </c>
      <c r="BJ112" s="366" t="n">
        <f aca="false">'Per item requirement'!BO112*'Global Stock listing'!$G$19</f>
        <v>0</v>
      </c>
      <c r="BK112" s="366" t="n">
        <f aca="false">'Per item requirement'!BP112*'Global Stock listing'!$G$20</f>
        <v>0</v>
      </c>
      <c r="BL112" s="366" t="n">
        <f aca="false">'Per item requirement'!BQ112*'Global Stock listing'!$G$21</f>
        <v>0</v>
      </c>
    </row>
    <row r="113" customFormat="false" ht="15" hidden="false" customHeight="false" outlineLevel="0" collapsed="false">
      <c r="A113" s="358"/>
      <c r="B113" s="365" t="s">
        <v>140</v>
      </c>
      <c r="C113" s="365"/>
      <c r="D113" s="365"/>
      <c r="E113" s="365"/>
      <c r="F113" s="365"/>
      <c r="G113" s="366" t="n">
        <f aca="false">SUM(H113:BL113)</f>
        <v>0</v>
      </c>
      <c r="H113" s="367" t="n">
        <f aca="false">'Per item requirement'!M113*'Global Stock listing'!$H$28</f>
        <v>0</v>
      </c>
      <c r="I113" s="368" t="n">
        <f aca="false">'Per item requirement'!N113*'Global Stock listing'!$H$29</f>
        <v>0</v>
      </c>
      <c r="J113" s="368" t="n">
        <f aca="false">'Per item requirement'!O113*'Global Stock listing'!$H$30</f>
        <v>0</v>
      </c>
      <c r="K113" s="368" t="n">
        <f aca="false">'Per item requirement'!P113*'Global Stock listing'!$H$31</f>
        <v>0</v>
      </c>
      <c r="L113" s="368" t="n">
        <f aca="false">'Per item requirement'!Q113*'Global Stock listing'!$H$32</f>
        <v>0</v>
      </c>
      <c r="M113" s="369" t="n">
        <f aca="false">'Per item requirement'!R113*'Global Stock listing'!$H$33</f>
        <v>0</v>
      </c>
      <c r="N113" s="367" t="n">
        <f aca="false">'Per item requirement'!S113*'Global Stock listing'!$H$34</f>
        <v>0</v>
      </c>
      <c r="O113" s="368" t="n">
        <f aca="false">'Per item requirement'!T113*'Global Stock listing'!$H$35</f>
        <v>0</v>
      </c>
      <c r="P113" s="368" t="n">
        <f aca="false">'Per item requirement'!U113*'Global Stock listing'!$H$36</f>
        <v>0</v>
      </c>
      <c r="Q113" s="369" t="n">
        <f aca="false">'Per item requirement'!V113*'Global Stock listing'!$H$37</f>
        <v>0</v>
      </c>
      <c r="R113" s="366" t="n">
        <f aca="false">'Per item requirement'!W113*'Global Stock listing'!$H$38</f>
        <v>0</v>
      </c>
      <c r="S113" s="370" t="n">
        <f aca="false">'Per item requirement'!X113*'Global Stock listing'!$H$39</f>
        <v>0</v>
      </c>
      <c r="T113" s="367" t="n">
        <f aca="false">'Per item requirement'!Y113*'Global Stock listing'!$H$40</f>
        <v>0</v>
      </c>
      <c r="U113" s="368" t="n">
        <f aca="false">'Per item requirement'!Z113*'Global Stock listing'!$H$41</f>
        <v>0</v>
      </c>
      <c r="V113" s="368" t="n">
        <f aca="false">'Per item requirement'!AA113*'Global Stock listing'!$H$43</f>
        <v>0</v>
      </c>
      <c r="W113" s="369" t="n">
        <f aca="false">'Per item requirement'!AB113*'Global Stock listing'!$H$42</f>
        <v>0</v>
      </c>
      <c r="X113" s="367" t="n">
        <f aca="false">'Per item requirement'!AC113*'Global Stock listing'!$H$54</f>
        <v>0</v>
      </c>
      <c r="Y113" s="368" t="n">
        <f aca="false">'Per item requirement'!AD113*'Global Stock listing'!$H$46</f>
        <v>0</v>
      </c>
      <c r="Z113" s="368" t="n">
        <f aca="false">'Per item requirement'!AE113*'Global Stock listing'!$H$52</f>
        <v>0</v>
      </c>
      <c r="AA113" s="368" t="n">
        <f aca="false">'Per item requirement'!AF113*'Global Stock listing'!$H$50</f>
        <v>0</v>
      </c>
      <c r="AB113" s="368" t="n">
        <f aca="false">'Per item requirement'!AG113*'Global Stock listing'!$H$51</f>
        <v>0</v>
      </c>
      <c r="AC113" s="368" t="n">
        <f aca="false">'Per item requirement'!AH113*'Global Stock listing'!$H$48</f>
        <v>0</v>
      </c>
      <c r="AD113" s="368" t="n">
        <f aca="false">'Per item requirement'!AI113*'Global Stock listing'!$H$47</f>
        <v>0</v>
      </c>
      <c r="AE113" s="368" t="n">
        <f aca="false">'Per item requirement'!AJ113*'Global Stock listing'!$H$45</f>
        <v>0</v>
      </c>
      <c r="AF113" s="368" t="n">
        <f aca="false">'Per item requirement'!AK113*'Global Stock listing'!$H$44</f>
        <v>0</v>
      </c>
      <c r="AG113" s="368" t="n">
        <f aca="false">'Per item requirement'!AL113*'Global Stock listing'!$H$49</f>
        <v>0</v>
      </c>
      <c r="AH113" s="368" t="n">
        <f aca="false">'Per item requirement'!AM113*'Global Stock listing'!$H$53</f>
        <v>0</v>
      </c>
      <c r="AI113" s="368" t="n">
        <f aca="false">'Per item requirement'!AN113*'Global Stock listing'!$H$55</f>
        <v>0</v>
      </c>
      <c r="AJ113" s="368" t="n">
        <f aca="false">'Per item requirement'!AO113*'Global Stock listing'!$H$56</f>
        <v>0</v>
      </c>
      <c r="AK113" s="368" t="n">
        <f aca="false">'Per item requirement'!AP113*'Global Stock listing'!$H$57</f>
        <v>0</v>
      </c>
      <c r="AL113" s="368" t="n">
        <f aca="false">'Per item requirement'!AQ113*'Global Stock listing'!$H$58</f>
        <v>0</v>
      </c>
      <c r="AM113" s="368" t="n">
        <f aca="false">'Per item requirement'!AR113*'Global Stock listing'!$H$59</f>
        <v>0</v>
      </c>
      <c r="AN113" s="368" t="n">
        <f aca="false">'Per item requirement'!AS113*'Global Stock listing'!$H$60</f>
        <v>0</v>
      </c>
      <c r="AO113" s="368" t="n">
        <f aca="false">'Per item requirement'!AT113*'Global Stock listing'!$H$61</f>
        <v>0</v>
      </c>
      <c r="AP113" s="368" t="n">
        <f aca="false">'Per item requirement'!AU113*'Global Stock listing'!$H$62</f>
        <v>0</v>
      </c>
      <c r="AQ113" s="368" t="n">
        <f aca="false">'Per item requirement'!AV113*'Global Stock listing'!$H$63</f>
        <v>0</v>
      </c>
      <c r="AR113" s="368" t="n">
        <f aca="false">'Per item requirement'!AW113*'Global Stock listing'!$H$64</f>
        <v>0</v>
      </c>
      <c r="AS113" s="368" t="n">
        <f aca="false">'Per item requirement'!AX113*'Global Stock listing'!$H$65</f>
        <v>0</v>
      </c>
      <c r="AT113" s="368" t="n">
        <f aca="false">'Per item requirement'!AY113*'Global Stock listing'!$H$66</f>
        <v>0</v>
      </c>
      <c r="AU113" s="368" t="n">
        <f aca="false">'Per item requirement'!AZ113*'Global Stock listing'!$H$67</f>
        <v>0</v>
      </c>
      <c r="AV113" s="368" t="n">
        <f aca="false">'Per item requirement'!BA113*'Global Stock listing'!$H$68</f>
        <v>0</v>
      </c>
      <c r="AW113" s="368" t="n">
        <f aca="false">'Per item requirement'!BB113*'Global Stock listing'!$H$69</f>
        <v>0</v>
      </c>
      <c r="AX113" s="368" t="n">
        <f aca="false">'Per item requirement'!BC113*'Global Stock listing'!$H$70</f>
        <v>0</v>
      </c>
      <c r="AY113" s="368" t="n">
        <f aca="false">'Per item requirement'!BD113*'Global Stock listing'!$H$71</f>
        <v>0</v>
      </c>
      <c r="AZ113" s="368" t="n">
        <f aca="false">'Per item requirement'!BE113*'Global Stock listing'!$H$72</f>
        <v>0</v>
      </c>
      <c r="BA113" s="368" t="n">
        <f aca="false">'Per item requirement'!BF113*'Global Stock listing'!$H$73</f>
        <v>0</v>
      </c>
      <c r="BB113" s="368" t="n">
        <f aca="false">'Per item requirement'!BG113*'Global Stock listing'!$H$74</f>
        <v>0</v>
      </c>
      <c r="BC113" s="366" t="n">
        <f aca="false">'Per item requirement'!BH113*'Global Stock listing'!$G$12</f>
        <v>0</v>
      </c>
      <c r="BD113" s="366" t="n">
        <f aca="false">'Per item requirement'!BI113*'Global Stock listing'!$G$13</f>
        <v>0</v>
      </c>
      <c r="BE113" s="366" t="n">
        <f aca="false">'Per item requirement'!BJ113*'Global Stock listing'!$G$14</f>
        <v>0</v>
      </c>
      <c r="BF113" s="366" t="n">
        <f aca="false">'Per item requirement'!BK113*'Global Stock listing'!$G$15</f>
        <v>0</v>
      </c>
      <c r="BG113" s="366" t="n">
        <f aca="false">'Per item requirement'!BL113*'Global Stock listing'!$G$16</f>
        <v>0</v>
      </c>
      <c r="BH113" s="366" t="n">
        <f aca="false">'Per item requirement'!BM113*'Global Stock listing'!$G$17</f>
        <v>0</v>
      </c>
      <c r="BI113" s="366" t="n">
        <f aca="false">'Per item requirement'!BN113*'Global Stock listing'!$G$18</f>
        <v>0</v>
      </c>
      <c r="BJ113" s="366" t="n">
        <f aca="false">'Per item requirement'!BO113*'Global Stock listing'!$G$19</f>
        <v>0</v>
      </c>
      <c r="BK113" s="366" t="n">
        <f aca="false">'Per item requirement'!BP113*'Global Stock listing'!$G$20</f>
        <v>0</v>
      </c>
      <c r="BL113" s="366" t="n">
        <f aca="false">'Per item requirement'!BQ113*'Global Stock listing'!$G$21</f>
        <v>0</v>
      </c>
    </row>
    <row r="114" customFormat="false" ht="15" hidden="false" customHeight="false" outlineLevel="0" collapsed="false">
      <c r="A114" s="358"/>
      <c r="B114" s="365" t="s">
        <v>141</v>
      </c>
      <c r="C114" s="365"/>
      <c r="D114" s="365"/>
      <c r="E114" s="365"/>
      <c r="F114" s="365"/>
      <c r="G114" s="366" t="n">
        <f aca="false">SUM(H114:BL114)</f>
        <v>0</v>
      </c>
      <c r="H114" s="367" t="n">
        <f aca="false">'Per item requirement'!M114*'Global Stock listing'!$H$28</f>
        <v>0</v>
      </c>
      <c r="I114" s="368" t="n">
        <f aca="false">'Per item requirement'!N114*'Global Stock listing'!$H$29</f>
        <v>0</v>
      </c>
      <c r="J114" s="368" t="n">
        <f aca="false">'Per item requirement'!O114*'Global Stock listing'!$H$30</f>
        <v>0</v>
      </c>
      <c r="K114" s="368" t="n">
        <f aca="false">'Per item requirement'!P114*'Global Stock listing'!$H$31</f>
        <v>0</v>
      </c>
      <c r="L114" s="368" t="n">
        <f aca="false">'Per item requirement'!Q114*'Global Stock listing'!$H$32</f>
        <v>0</v>
      </c>
      <c r="M114" s="369" t="n">
        <f aca="false">'Per item requirement'!R114*'Global Stock listing'!$H$33</f>
        <v>0</v>
      </c>
      <c r="N114" s="367" t="n">
        <f aca="false">'Per item requirement'!S114*'Global Stock listing'!$H$34</f>
        <v>0</v>
      </c>
      <c r="O114" s="368" t="n">
        <f aca="false">'Per item requirement'!T114*'Global Stock listing'!$H$35</f>
        <v>0</v>
      </c>
      <c r="P114" s="368" t="n">
        <f aca="false">'Per item requirement'!U114*'Global Stock listing'!$H$36</f>
        <v>0</v>
      </c>
      <c r="Q114" s="369" t="n">
        <f aca="false">'Per item requirement'!V114*'Global Stock listing'!$H$37</f>
        <v>0</v>
      </c>
      <c r="R114" s="366" t="n">
        <f aca="false">'Per item requirement'!W114*'Global Stock listing'!$H$38</f>
        <v>0</v>
      </c>
      <c r="S114" s="370" t="n">
        <f aca="false">'Per item requirement'!X114*'Global Stock listing'!$H$39</f>
        <v>0</v>
      </c>
      <c r="T114" s="367" t="n">
        <f aca="false">'Per item requirement'!Y114*'Global Stock listing'!$H$40</f>
        <v>0</v>
      </c>
      <c r="U114" s="368" t="n">
        <f aca="false">'Per item requirement'!Z114*'Global Stock listing'!$H$41</f>
        <v>0</v>
      </c>
      <c r="V114" s="368" t="n">
        <f aca="false">'Per item requirement'!AA114*'Global Stock listing'!$H$43</f>
        <v>0</v>
      </c>
      <c r="W114" s="369" t="n">
        <f aca="false">'Per item requirement'!AB114*'Global Stock listing'!$H$42</f>
        <v>0</v>
      </c>
      <c r="X114" s="367" t="n">
        <f aca="false">'Per item requirement'!AC114*'Global Stock listing'!$H$54</f>
        <v>0</v>
      </c>
      <c r="Y114" s="368" t="n">
        <f aca="false">'Per item requirement'!AD114*'Global Stock listing'!$H$46</f>
        <v>0</v>
      </c>
      <c r="Z114" s="368" t="n">
        <f aca="false">'Per item requirement'!AE114*'Global Stock listing'!$H$52</f>
        <v>0</v>
      </c>
      <c r="AA114" s="368" t="n">
        <f aca="false">'Per item requirement'!AF114*'Global Stock listing'!$H$50</f>
        <v>0</v>
      </c>
      <c r="AB114" s="368" t="n">
        <f aca="false">'Per item requirement'!AG114*'Global Stock listing'!$H$51</f>
        <v>0</v>
      </c>
      <c r="AC114" s="368" t="n">
        <f aca="false">'Per item requirement'!AH114*'Global Stock listing'!$H$48</f>
        <v>0</v>
      </c>
      <c r="AD114" s="368" t="n">
        <f aca="false">'Per item requirement'!AI114*'Global Stock listing'!$H$47</f>
        <v>0</v>
      </c>
      <c r="AE114" s="368" t="n">
        <f aca="false">'Per item requirement'!AJ114*'Global Stock listing'!$H$45</f>
        <v>0</v>
      </c>
      <c r="AF114" s="368" t="n">
        <f aca="false">'Per item requirement'!AK114*'Global Stock listing'!$H$44</f>
        <v>0</v>
      </c>
      <c r="AG114" s="368" t="n">
        <f aca="false">'Per item requirement'!AL114*'Global Stock listing'!$H$49</f>
        <v>0</v>
      </c>
      <c r="AH114" s="368" t="n">
        <f aca="false">'Per item requirement'!AM114*'Global Stock listing'!$H$53</f>
        <v>0</v>
      </c>
      <c r="AI114" s="368" t="n">
        <f aca="false">'Per item requirement'!AN114*'Global Stock listing'!$H$55</f>
        <v>0</v>
      </c>
      <c r="AJ114" s="368" t="n">
        <f aca="false">'Per item requirement'!AO114*'Global Stock listing'!$H$56</f>
        <v>0</v>
      </c>
      <c r="AK114" s="368" t="n">
        <f aca="false">'Per item requirement'!AP114*'Global Stock listing'!$H$57</f>
        <v>0</v>
      </c>
      <c r="AL114" s="368" t="n">
        <f aca="false">'Per item requirement'!AQ114*'Global Stock listing'!$H$58</f>
        <v>0</v>
      </c>
      <c r="AM114" s="368" t="n">
        <f aca="false">'Per item requirement'!AR114*'Global Stock listing'!$H$59</f>
        <v>0</v>
      </c>
      <c r="AN114" s="368" t="n">
        <f aca="false">'Per item requirement'!AS114*'Global Stock listing'!$H$60</f>
        <v>0</v>
      </c>
      <c r="AO114" s="368" t="n">
        <f aca="false">'Per item requirement'!AT114*'Global Stock listing'!$H$61</f>
        <v>0</v>
      </c>
      <c r="AP114" s="368" t="n">
        <f aca="false">'Per item requirement'!AU114*'Global Stock listing'!$H$62</f>
        <v>0</v>
      </c>
      <c r="AQ114" s="368" t="n">
        <f aca="false">'Per item requirement'!AV114*'Global Stock listing'!$H$63</f>
        <v>0</v>
      </c>
      <c r="AR114" s="368" t="n">
        <f aca="false">'Per item requirement'!AW114*'Global Stock listing'!$H$64</f>
        <v>0</v>
      </c>
      <c r="AS114" s="368" t="n">
        <f aca="false">'Per item requirement'!AX114*'Global Stock listing'!$H$65</f>
        <v>0</v>
      </c>
      <c r="AT114" s="368" t="n">
        <f aca="false">'Per item requirement'!AY114*'Global Stock listing'!$H$66</f>
        <v>0</v>
      </c>
      <c r="AU114" s="368" t="n">
        <f aca="false">'Per item requirement'!AZ114*'Global Stock listing'!$H$67</f>
        <v>0</v>
      </c>
      <c r="AV114" s="368" t="n">
        <f aca="false">'Per item requirement'!BA114*'Global Stock listing'!$H$68</f>
        <v>0</v>
      </c>
      <c r="AW114" s="368" t="n">
        <f aca="false">'Per item requirement'!BB114*'Global Stock listing'!$H$69</f>
        <v>0</v>
      </c>
      <c r="AX114" s="368" t="n">
        <f aca="false">'Per item requirement'!BC114*'Global Stock listing'!$H$70</f>
        <v>0</v>
      </c>
      <c r="AY114" s="368" t="n">
        <f aca="false">'Per item requirement'!BD114*'Global Stock listing'!$H$71</f>
        <v>0</v>
      </c>
      <c r="AZ114" s="368" t="n">
        <f aca="false">'Per item requirement'!BE114*'Global Stock listing'!$H$72</f>
        <v>0</v>
      </c>
      <c r="BA114" s="368" t="n">
        <f aca="false">'Per item requirement'!BF114*'Global Stock listing'!$H$73</f>
        <v>0</v>
      </c>
      <c r="BB114" s="368" t="n">
        <f aca="false">'Per item requirement'!BG114*'Global Stock listing'!$H$74</f>
        <v>0</v>
      </c>
      <c r="BC114" s="366" t="n">
        <f aca="false">'Per item requirement'!BH114*'Global Stock listing'!$G$12</f>
        <v>0</v>
      </c>
      <c r="BD114" s="366" t="n">
        <f aca="false">'Per item requirement'!BI114*'Global Stock listing'!$G$13</f>
        <v>0</v>
      </c>
      <c r="BE114" s="366" t="n">
        <f aca="false">'Per item requirement'!BJ114*'Global Stock listing'!$G$14</f>
        <v>0</v>
      </c>
      <c r="BF114" s="366" t="n">
        <f aca="false">'Per item requirement'!BK114*'Global Stock listing'!$G$15</f>
        <v>0</v>
      </c>
      <c r="BG114" s="366" t="n">
        <f aca="false">'Per item requirement'!BL114*'Global Stock listing'!$G$16</f>
        <v>0</v>
      </c>
      <c r="BH114" s="366" t="n">
        <f aca="false">'Per item requirement'!BM114*'Global Stock listing'!$G$17</f>
        <v>0</v>
      </c>
      <c r="BI114" s="366" t="n">
        <f aca="false">'Per item requirement'!BN114*'Global Stock listing'!$G$18</f>
        <v>0</v>
      </c>
      <c r="BJ114" s="366" t="n">
        <f aca="false">'Per item requirement'!BO114*'Global Stock listing'!$G$19</f>
        <v>0</v>
      </c>
      <c r="BK114" s="366" t="n">
        <f aca="false">'Per item requirement'!BP114*'Global Stock listing'!$G$20</f>
        <v>0</v>
      </c>
      <c r="BL114" s="366" t="n">
        <f aca="false">'Per item requirement'!BQ114*'Global Stock listing'!$G$21</f>
        <v>0</v>
      </c>
    </row>
    <row r="115" customFormat="false" ht="15" hidden="false" customHeight="false" outlineLevel="0" collapsed="false">
      <c r="A115" s="358"/>
      <c r="B115" s="365" t="s">
        <v>142</v>
      </c>
      <c r="C115" s="365"/>
      <c r="D115" s="365"/>
      <c r="E115" s="365"/>
      <c r="F115" s="365"/>
      <c r="G115" s="366" t="n">
        <f aca="false">SUM(H115:BL115)</f>
        <v>0</v>
      </c>
      <c r="H115" s="367" t="n">
        <f aca="false">'Per item requirement'!M115*'Global Stock listing'!$H$28</f>
        <v>0</v>
      </c>
      <c r="I115" s="368" t="n">
        <f aca="false">'Per item requirement'!N115*'Global Stock listing'!$H$29</f>
        <v>0</v>
      </c>
      <c r="J115" s="368" t="n">
        <f aca="false">'Per item requirement'!O115*'Global Stock listing'!$H$30</f>
        <v>0</v>
      </c>
      <c r="K115" s="368" t="n">
        <f aca="false">'Per item requirement'!P115*'Global Stock listing'!$H$31</f>
        <v>0</v>
      </c>
      <c r="L115" s="368" t="n">
        <f aca="false">'Per item requirement'!Q115*'Global Stock listing'!$H$32</f>
        <v>0</v>
      </c>
      <c r="M115" s="369" t="n">
        <f aca="false">'Per item requirement'!R115*'Global Stock listing'!$H$33</f>
        <v>0</v>
      </c>
      <c r="N115" s="367" t="n">
        <f aca="false">'Per item requirement'!S115*'Global Stock listing'!$H$34</f>
        <v>0</v>
      </c>
      <c r="O115" s="368" t="n">
        <f aca="false">'Per item requirement'!T115*'Global Stock listing'!$H$35</f>
        <v>0</v>
      </c>
      <c r="P115" s="368" t="n">
        <f aca="false">'Per item requirement'!U115*'Global Stock listing'!$H$36</f>
        <v>0</v>
      </c>
      <c r="Q115" s="369" t="n">
        <f aca="false">'Per item requirement'!V115*'Global Stock listing'!$H$37</f>
        <v>0</v>
      </c>
      <c r="R115" s="366" t="n">
        <f aca="false">'Per item requirement'!W115*'Global Stock listing'!$H$38</f>
        <v>0</v>
      </c>
      <c r="S115" s="370" t="n">
        <f aca="false">'Per item requirement'!X115*'Global Stock listing'!$H$39</f>
        <v>0</v>
      </c>
      <c r="T115" s="367" t="n">
        <f aca="false">'Per item requirement'!Y115*'Global Stock listing'!$H$40</f>
        <v>0</v>
      </c>
      <c r="U115" s="368" t="n">
        <f aca="false">'Per item requirement'!Z115*'Global Stock listing'!$H$41</f>
        <v>0</v>
      </c>
      <c r="V115" s="368" t="n">
        <f aca="false">'Per item requirement'!AA115*'Global Stock listing'!$H$43</f>
        <v>0</v>
      </c>
      <c r="W115" s="369" t="n">
        <f aca="false">'Per item requirement'!AB115*'Global Stock listing'!$H$42</f>
        <v>0</v>
      </c>
      <c r="X115" s="367" t="n">
        <f aca="false">'Per item requirement'!AC115*'Global Stock listing'!$H$54</f>
        <v>0</v>
      </c>
      <c r="Y115" s="368" t="n">
        <f aca="false">'Per item requirement'!AD115*'Global Stock listing'!$H$46</f>
        <v>0</v>
      </c>
      <c r="Z115" s="368" t="n">
        <f aca="false">'Per item requirement'!AE115*'Global Stock listing'!$H$52</f>
        <v>0</v>
      </c>
      <c r="AA115" s="368" t="n">
        <f aca="false">'Per item requirement'!AF115*'Global Stock listing'!$H$50</f>
        <v>0</v>
      </c>
      <c r="AB115" s="368" t="n">
        <f aca="false">'Per item requirement'!AG115*'Global Stock listing'!$H$51</f>
        <v>0</v>
      </c>
      <c r="AC115" s="368" t="n">
        <f aca="false">'Per item requirement'!AH115*'Global Stock listing'!$H$48</f>
        <v>0</v>
      </c>
      <c r="AD115" s="368" t="n">
        <f aca="false">'Per item requirement'!AI115*'Global Stock listing'!$H$47</f>
        <v>0</v>
      </c>
      <c r="AE115" s="368" t="n">
        <f aca="false">'Per item requirement'!AJ115*'Global Stock listing'!$H$45</f>
        <v>0</v>
      </c>
      <c r="AF115" s="368" t="n">
        <f aca="false">'Per item requirement'!AK115*'Global Stock listing'!$H$44</f>
        <v>0</v>
      </c>
      <c r="AG115" s="368" t="n">
        <f aca="false">'Per item requirement'!AL115*'Global Stock listing'!$H$49</f>
        <v>0</v>
      </c>
      <c r="AH115" s="368" t="n">
        <f aca="false">'Per item requirement'!AM115*'Global Stock listing'!$H$53</f>
        <v>0</v>
      </c>
      <c r="AI115" s="368" t="n">
        <f aca="false">'Per item requirement'!AN115*'Global Stock listing'!$H$55</f>
        <v>0</v>
      </c>
      <c r="AJ115" s="368" t="n">
        <f aca="false">'Per item requirement'!AO115*'Global Stock listing'!$H$56</f>
        <v>0</v>
      </c>
      <c r="AK115" s="368" t="n">
        <f aca="false">'Per item requirement'!AP115*'Global Stock listing'!$H$57</f>
        <v>0</v>
      </c>
      <c r="AL115" s="368" t="n">
        <f aca="false">'Per item requirement'!AQ115*'Global Stock listing'!$H$58</f>
        <v>0</v>
      </c>
      <c r="AM115" s="368" t="n">
        <f aca="false">'Per item requirement'!AR115*'Global Stock listing'!$H$59</f>
        <v>0</v>
      </c>
      <c r="AN115" s="368" t="n">
        <f aca="false">'Per item requirement'!AS115*'Global Stock listing'!$H$60</f>
        <v>0</v>
      </c>
      <c r="AO115" s="368" t="n">
        <f aca="false">'Per item requirement'!AT115*'Global Stock listing'!$H$61</f>
        <v>0</v>
      </c>
      <c r="AP115" s="368" t="n">
        <f aca="false">'Per item requirement'!AU115*'Global Stock listing'!$H$62</f>
        <v>0</v>
      </c>
      <c r="AQ115" s="368" t="n">
        <f aca="false">'Per item requirement'!AV115*'Global Stock listing'!$H$63</f>
        <v>0</v>
      </c>
      <c r="AR115" s="368" t="n">
        <f aca="false">'Per item requirement'!AW115*'Global Stock listing'!$H$64</f>
        <v>0</v>
      </c>
      <c r="AS115" s="368" t="n">
        <f aca="false">'Per item requirement'!AX115*'Global Stock listing'!$H$65</f>
        <v>0</v>
      </c>
      <c r="AT115" s="368" t="n">
        <f aca="false">'Per item requirement'!AY115*'Global Stock listing'!$H$66</f>
        <v>0</v>
      </c>
      <c r="AU115" s="368" t="n">
        <f aca="false">'Per item requirement'!AZ115*'Global Stock listing'!$H$67</f>
        <v>0</v>
      </c>
      <c r="AV115" s="368" t="n">
        <f aca="false">'Per item requirement'!BA115*'Global Stock listing'!$H$68</f>
        <v>0</v>
      </c>
      <c r="AW115" s="368" t="n">
        <f aca="false">'Per item requirement'!BB115*'Global Stock listing'!$H$69</f>
        <v>0</v>
      </c>
      <c r="AX115" s="368" t="n">
        <f aca="false">'Per item requirement'!BC115*'Global Stock listing'!$H$70</f>
        <v>0</v>
      </c>
      <c r="AY115" s="368" t="n">
        <f aca="false">'Per item requirement'!BD115*'Global Stock listing'!$H$71</f>
        <v>0</v>
      </c>
      <c r="AZ115" s="368" t="n">
        <f aca="false">'Per item requirement'!BE115*'Global Stock listing'!$H$72</f>
        <v>0</v>
      </c>
      <c r="BA115" s="368" t="n">
        <f aca="false">'Per item requirement'!BF115*'Global Stock listing'!$H$73</f>
        <v>0</v>
      </c>
      <c r="BB115" s="368" t="n">
        <f aca="false">'Per item requirement'!BG115*'Global Stock listing'!$H$74</f>
        <v>0</v>
      </c>
      <c r="BC115" s="366" t="n">
        <f aca="false">'Per item requirement'!BH115*'Global Stock listing'!$G$12</f>
        <v>0</v>
      </c>
      <c r="BD115" s="366" t="n">
        <f aca="false">'Per item requirement'!BI115*'Global Stock listing'!$G$13</f>
        <v>0</v>
      </c>
      <c r="BE115" s="366" t="n">
        <f aca="false">'Per item requirement'!BJ115*'Global Stock listing'!$G$14</f>
        <v>0</v>
      </c>
      <c r="BF115" s="366" t="n">
        <f aca="false">'Per item requirement'!BK115*'Global Stock listing'!$G$15</f>
        <v>0</v>
      </c>
      <c r="BG115" s="366" t="n">
        <f aca="false">'Per item requirement'!BL115*'Global Stock listing'!$G$16</f>
        <v>0</v>
      </c>
      <c r="BH115" s="366" t="n">
        <f aca="false">'Per item requirement'!BM115*'Global Stock listing'!$G$17</f>
        <v>0</v>
      </c>
      <c r="BI115" s="366" t="n">
        <f aca="false">'Per item requirement'!BN115*'Global Stock listing'!$G$18</f>
        <v>0</v>
      </c>
      <c r="BJ115" s="366" t="n">
        <f aca="false">'Per item requirement'!BO115*'Global Stock listing'!$G$19</f>
        <v>0</v>
      </c>
      <c r="BK115" s="366" t="n">
        <f aca="false">'Per item requirement'!BP115*'Global Stock listing'!$G$20</f>
        <v>0</v>
      </c>
      <c r="BL115" s="366" t="n">
        <f aca="false">'Per item requirement'!BQ115*'Global Stock listing'!$G$21</f>
        <v>0</v>
      </c>
    </row>
    <row r="116" customFormat="false" ht="15" hidden="false" customHeight="false" outlineLevel="0" collapsed="false">
      <c r="A116" s="358"/>
      <c r="B116" s="365" t="s">
        <v>143</v>
      </c>
      <c r="C116" s="365"/>
      <c r="D116" s="365"/>
      <c r="E116" s="365"/>
      <c r="F116" s="365"/>
      <c r="G116" s="366" t="n">
        <f aca="false">SUM(H116:BL116)</f>
        <v>0</v>
      </c>
      <c r="H116" s="367" t="n">
        <f aca="false">'Per item requirement'!M116*'Global Stock listing'!$H$28</f>
        <v>0</v>
      </c>
      <c r="I116" s="368" t="n">
        <f aca="false">'Per item requirement'!N116*'Global Stock listing'!$H$29</f>
        <v>0</v>
      </c>
      <c r="J116" s="368" t="n">
        <f aca="false">'Per item requirement'!O116*'Global Stock listing'!$H$30</f>
        <v>0</v>
      </c>
      <c r="K116" s="368" t="n">
        <f aca="false">'Per item requirement'!P116*'Global Stock listing'!$H$31</f>
        <v>0</v>
      </c>
      <c r="L116" s="368" t="n">
        <f aca="false">'Per item requirement'!Q116*'Global Stock listing'!$H$32</f>
        <v>0</v>
      </c>
      <c r="M116" s="369" t="n">
        <f aca="false">'Per item requirement'!R116*'Global Stock listing'!$H$33</f>
        <v>0</v>
      </c>
      <c r="N116" s="367" t="n">
        <f aca="false">'Per item requirement'!S116*'Global Stock listing'!$H$34</f>
        <v>0</v>
      </c>
      <c r="O116" s="368" t="n">
        <f aca="false">'Per item requirement'!T116*'Global Stock listing'!$H$35</f>
        <v>0</v>
      </c>
      <c r="P116" s="368" t="n">
        <f aca="false">'Per item requirement'!U116*'Global Stock listing'!$H$36</f>
        <v>0</v>
      </c>
      <c r="Q116" s="369" t="n">
        <f aca="false">'Per item requirement'!V116*'Global Stock listing'!$H$37</f>
        <v>0</v>
      </c>
      <c r="R116" s="366" t="n">
        <f aca="false">'Per item requirement'!W116*'Global Stock listing'!$H$38</f>
        <v>0</v>
      </c>
      <c r="S116" s="370" t="n">
        <f aca="false">'Per item requirement'!X116*'Global Stock listing'!$H$39</f>
        <v>0</v>
      </c>
      <c r="T116" s="367" t="n">
        <f aca="false">'Per item requirement'!Y116*'Global Stock listing'!$H$40</f>
        <v>0</v>
      </c>
      <c r="U116" s="368" t="n">
        <f aca="false">'Per item requirement'!Z116*'Global Stock listing'!$H$41</f>
        <v>0</v>
      </c>
      <c r="V116" s="368" t="n">
        <f aca="false">'Per item requirement'!AA116*'Global Stock listing'!$H$43</f>
        <v>0</v>
      </c>
      <c r="W116" s="369" t="n">
        <f aca="false">'Per item requirement'!AB116*'Global Stock listing'!$H$42</f>
        <v>0</v>
      </c>
      <c r="X116" s="367" t="n">
        <f aca="false">'Per item requirement'!AC116*'Global Stock listing'!$H$54</f>
        <v>0</v>
      </c>
      <c r="Y116" s="368" t="n">
        <f aca="false">'Per item requirement'!AD116*'Global Stock listing'!$H$46</f>
        <v>0</v>
      </c>
      <c r="Z116" s="368" t="n">
        <f aca="false">'Per item requirement'!AE116*'Global Stock listing'!$H$52</f>
        <v>0</v>
      </c>
      <c r="AA116" s="368" t="n">
        <f aca="false">'Per item requirement'!AF116*'Global Stock listing'!$H$50</f>
        <v>0</v>
      </c>
      <c r="AB116" s="368" t="n">
        <f aca="false">'Per item requirement'!AG116*'Global Stock listing'!$H$51</f>
        <v>0</v>
      </c>
      <c r="AC116" s="368" t="n">
        <f aca="false">'Per item requirement'!AH116*'Global Stock listing'!$H$48</f>
        <v>0</v>
      </c>
      <c r="AD116" s="368" t="n">
        <f aca="false">'Per item requirement'!AI116*'Global Stock listing'!$H$47</f>
        <v>0</v>
      </c>
      <c r="AE116" s="368" t="n">
        <f aca="false">'Per item requirement'!AJ116*'Global Stock listing'!$H$45</f>
        <v>0</v>
      </c>
      <c r="AF116" s="368" t="n">
        <f aca="false">'Per item requirement'!AK116*'Global Stock listing'!$H$44</f>
        <v>0</v>
      </c>
      <c r="AG116" s="368" t="n">
        <f aca="false">'Per item requirement'!AL116*'Global Stock listing'!$H$49</f>
        <v>0</v>
      </c>
      <c r="AH116" s="368" t="n">
        <f aca="false">'Per item requirement'!AM116*'Global Stock listing'!$H$53</f>
        <v>0</v>
      </c>
      <c r="AI116" s="368" t="n">
        <f aca="false">'Per item requirement'!AN116*'Global Stock listing'!$H$55</f>
        <v>0</v>
      </c>
      <c r="AJ116" s="368" t="n">
        <f aca="false">'Per item requirement'!AO116*'Global Stock listing'!$H$56</f>
        <v>0</v>
      </c>
      <c r="AK116" s="368" t="n">
        <f aca="false">'Per item requirement'!AP116*'Global Stock listing'!$H$57</f>
        <v>0</v>
      </c>
      <c r="AL116" s="368" t="n">
        <f aca="false">'Per item requirement'!AQ116*'Global Stock listing'!$H$58</f>
        <v>0</v>
      </c>
      <c r="AM116" s="368" t="n">
        <f aca="false">'Per item requirement'!AR116*'Global Stock listing'!$H$59</f>
        <v>0</v>
      </c>
      <c r="AN116" s="368" t="n">
        <f aca="false">'Per item requirement'!AS116*'Global Stock listing'!$H$60</f>
        <v>0</v>
      </c>
      <c r="AO116" s="368" t="n">
        <f aca="false">'Per item requirement'!AT116*'Global Stock listing'!$H$61</f>
        <v>0</v>
      </c>
      <c r="AP116" s="368" t="n">
        <f aca="false">'Per item requirement'!AU116*'Global Stock listing'!$H$62</f>
        <v>0</v>
      </c>
      <c r="AQ116" s="368" t="n">
        <f aca="false">'Per item requirement'!AV116*'Global Stock listing'!$H$63</f>
        <v>0</v>
      </c>
      <c r="AR116" s="368" t="n">
        <f aca="false">'Per item requirement'!AW116*'Global Stock listing'!$H$64</f>
        <v>0</v>
      </c>
      <c r="AS116" s="368" t="n">
        <f aca="false">'Per item requirement'!AX116*'Global Stock listing'!$H$65</f>
        <v>0</v>
      </c>
      <c r="AT116" s="368" t="n">
        <f aca="false">'Per item requirement'!AY116*'Global Stock listing'!$H$66</f>
        <v>0</v>
      </c>
      <c r="AU116" s="368" t="n">
        <f aca="false">'Per item requirement'!AZ116*'Global Stock listing'!$H$67</f>
        <v>0</v>
      </c>
      <c r="AV116" s="368" t="n">
        <f aca="false">'Per item requirement'!BA116*'Global Stock listing'!$H$68</f>
        <v>0</v>
      </c>
      <c r="AW116" s="368" t="n">
        <f aca="false">'Per item requirement'!BB116*'Global Stock listing'!$H$69</f>
        <v>0</v>
      </c>
      <c r="AX116" s="368" t="n">
        <f aca="false">'Per item requirement'!BC116*'Global Stock listing'!$H$70</f>
        <v>0</v>
      </c>
      <c r="AY116" s="368" t="n">
        <f aca="false">'Per item requirement'!BD116*'Global Stock listing'!$H$71</f>
        <v>0</v>
      </c>
      <c r="AZ116" s="368" t="n">
        <f aca="false">'Per item requirement'!BE116*'Global Stock listing'!$H$72</f>
        <v>0</v>
      </c>
      <c r="BA116" s="368" t="n">
        <f aca="false">'Per item requirement'!BF116*'Global Stock listing'!$H$73</f>
        <v>0</v>
      </c>
      <c r="BB116" s="368" t="n">
        <f aca="false">'Per item requirement'!BG116*'Global Stock listing'!$H$74</f>
        <v>0</v>
      </c>
      <c r="BC116" s="366" t="n">
        <f aca="false">'Per item requirement'!BH116*'Global Stock listing'!$G$12</f>
        <v>0</v>
      </c>
      <c r="BD116" s="366" t="n">
        <f aca="false">'Per item requirement'!BI116*'Global Stock listing'!$G$13</f>
        <v>0</v>
      </c>
      <c r="BE116" s="366" t="n">
        <f aca="false">'Per item requirement'!BJ116*'Global Stock listing'!$G$14</f>
        <v>0</v>
      </c>
      <c r="BF116" s="366" t="n">
        <f aca="false">'Per item requirement'!BK116*'Global Stock listing'!$G$15</f>
        <v>0</v>
      </c>
      <c r="BG116" s="366" t="n">
        <f aca="false">'Per item requirement'!BL116*'Global Stock listing'!$G$16</f>
        <v>0</v>
      </c>
      <c r="BH116" s="366" t="n">
        <f aca="false">'Per item requirement'!BM116*'Global Stock listing'!$G$17</f>
        <v>0</v>
      </c>
      <c r="BI116" s="366" t="n">
        <f aca="false">'Per item requirement'!BN116*'Global Stock listing'!$G$18</f>
        <v>0</v>
      </c>
      <c r="BJ116" s="366" t="n">
        <f aca="false">'Per item requirement'!BO116*'Global Stock listing'!$G$19</f>
        <v>0</v>
      </c>
      <c r="BK116" s="366" t="n">
        <f aca="false">'Per item requirement'!BP116*'Global Stock listing'!$G$20</f>
        <v>0</v>
      </c>
      <c r="BL116" s="366" t="n">
        <f aca="false">'Per item requirement'!BQ116*'Global Stock listing'!$G$21</f>
        <v>0</v>
      </c>
    </row>
    <row r="117" customFormat="false" ht="15" hidden="false" customHeight="false" outlineLevel="0" collapsed="false">
      <c r="A117" s="358"/>
      <c r="B117" s="365" t="s">
        <v>144</v>
      </c>
      <c r="C117" s="365"/>
      <c r="D117" s="365"/>
      <c r="E117" s="365"/>
      <c r="F117" s="365"/>
      <c r="G117" s="366" t="n">
        <f aca="false">SUM(H117:BL117)</f>
        <v>0</v>
      </c>
      <c r="H117" s="367" t="n">
        <f aca="false">'Per item requirement'!M117*'Global Stock listing'!$H$28</f>
        <v>0</v>
      </c>
      <c r="I117" s="368" t="n">
        <f aca="false">'Per item requirement'!N117*'Global Stock listing'!$H$29</f>
        <v>0</v>
      </c>
      <c r="J117" s="368" t="n">
        <f aca="false">'Per item requirement'!O117*'Global Stock listing'!$H$30</f>
        <v>0</v>
      </c>
      <c r="K117" s="368" t="n">
        <f aca="false">'Per item requirement'!P117*'Global Stock listing'!$H$31</f>
        <v>0</v>
      </c>
      <c r="L117" s="368" t="n">
        <f aca="false">'Per item requirement'!Q117*'Global Stock listing'!$H$32</f>
        <v>0</v>
      </c>
      <c r="M117" s="369" t="n">
        <f aca="false">'Per item requirement'!R117*'Global Stock listing'!$H$33</f>
        <v>0</v>
      </c>
      <c r="N117" s="367" t="n">
        <f aca="false">'Per item requirement'!S117*'Global Stock listing'!$H$34</f>
        <v>0</v>
      </c>
      <c r="O117" s="368" t="n">
        <f aca="false">'Per item requirement'!T117*'Global Stock listing'!$H$35</f>
        <v>0</v>
      </c>
      <c r="P117" s="368" t="n">
        <f aca="false">'Per item requirement'!U117*'Global Stock listing'!$H$36</f>
        <v>0</v>
      </c>
      <c r="Q117" s="369" t="n">
        <f aca="false">'Per item requirement'!V117*'Global Stock listing'!$H$37</f>
        <v>0</v>
      </c>
      <c r="R117" s="366" t="n">
        <f aca="false">'Per item requirement'!W117*'Global Stock listing'!$H$38</f>
        <v>0</v>
      </c>
      <c r="S117" s="370" t="n">
        <f aca="false">'Per item requirement'!X117*'Global Stock listing'!$H$39</f>
        <v>0</v>
      </c>
      <c r="T117" s="367" t="n">
        <f aca="false">'Per item requirement'!Y117*'Global Stock listing'!$H$40</f>
        <v>0</v>
      </c>
      <c r="U117" s="368" t="n">
        <f aca="false">'Per item requirement'!Z117*'Global Stock listing'!$H$41</f>
        <v>0</v>
      </c>
      <c r="V117" s="368" t="n">
        <f aca="false">'Per item requirement'!AA117*'Global Stock listing'!$H$43</f>
        <v>0</v>
      </c>
      <c r="W117" s="369" t="n">
        <f aca="false">'Per item requirement'!AB117*'Global Stock listing'!$H$42</f>
        <v>0</v>
      </c>
      <c r="X117" s="367" t="n">
        <f aca="false">'Per item requirement'!AC117*'Global Stock listing'!$H$54</f>
        <v>0</v>
      </c>
      <c r="Y117" s="368" t="n">
        <f aca="false">'Per item requirement'!AD117*'Global Stock listing'!$H$46</f>
        <v>0</v>
      </c>
      <c r="Z117" s="368" t="n">
        <f aca="false">'Per item requirement'!AE117*'Global Stock listing'!$H$52</f>
        <v>0</v>
      </c>
      <c r="AA117" s="368" t="n">
        <f aca="false">'Per item requirement'!AF117*'Global Stock listing'!$H$50</f>
        <v>0</v>
      </c>
      <c r="AB117" s="368" t="n">
        <f aca="false">'Per item requirement'!AG117*'Global Stock listing'!$H$51</f>
        <v>0</v>
      </c>
      <c r="AC117" s="368" t="n">
        <f aca="false">'Per item requirement'!AH117*'Global Stock listing'!$H$48</f>
        <v>0</v>
      </c>
      <c r="AD117" s="368" t="n">
        <f aca="false">'Per item requirement'!AI117*'Global Stock listing'!$H$47</f>
        <v>0</v>
      </c>
      <c r="AE117" s="368" t="n">
        <f aca="false">'Per item requirement'!AJ117*'Global Stock listing'!$H$45</f>
        <v>0</v>
      </c>
      <c r="AF117" s="368" t="n">
        <f aca="false">'Per item requirement'!AK117*'Global Stock listing'!$H$44</f>
        <v>0</v>
      </c>
      <c r="AG117" s="368" t="n">
        <f aca="false">'Per item requirement'!AL117*'Global Stock listing'!$H$49</f>
        <v>0</v>
      </c>
      <c r="AH117" s="368" t="n">
        <f aca="false">'Per item requirement'!AM117*'Global Stock listing'!$H$53</f>
        <v>0</v>
      </c>
      <c r="AI117" s="368" t="n">
        <f aca="false">'Per item requirement'!AN117*'Global Stock listing'!$H$55</f>
        <v>0</v>
      </c>
      <c r="AJ117" s="368" t="n">
        <f aca="false">'Per item requirement'!AO117*'Global Stock listing'!$H$56</f>
        <v>0</v>
      </c>
      <c r="AK117" s="368" t="n">
        <f aca="false">'Per item requirement'!AP117*'Global Stock listing'!$H$57</f>
        <v>0</v>
      </c>
      <c r="AL117" s="368" t="n">
        <f aca="false">'Per item requirement'!AQ117*'Global Stock listing'!$H$58</f>
        <v>0</v>
      </c>
      <c r="AM117" s="368" t="n">
        <f aca="false">'Per item requirement'!AR117*'Global Stock listing'!$H$59</f>
        <v>0</v>
      </c>
      <c r="AN117" s="368" t="n">
        <f aca="false">'Per item requirement'!AS117*'Global Stock listing'!$H$60</f>
        <v>0</v>
      </c>
      <c r="AO117" s="368" t="n">
        <f aca="false">'Per item requirement'!AT117*'Global Stock listing'!$H$61</f>
        <v>0</v>
      </c>
      <c r="AP117" s="368" t="n">
        <f aca="false">'Per item requirement'!AU117*'Global Stock listing'!$H$62</f>
        <v>0</v>
      </c>
      <c r="AQ117" s="368" t="n">
        <f aca="false">'Per item requirement'!AV117*'Global Stock listing'!$H$63</f>
        <v>0</v>
      </c>
      <c r="AR117" s="368" t="n">
        <f aca="false">'Per item requirement'!AW117*'Global Stock listing'!$H$64</f>
        <v>0</v>
      </c>
      <c r="AS117" s="368" t="n">
        <f aca="false">'Per item requirement'!AX117*'Global Stock listing'!$H$65</f>
        <v>0</v>
      </c>
      <c r="AT117" s="368" t="n">
        <f aca="false">'Per item requirement'!AY117*'Global Stock listing'!$H$66</f>
        <v>0</v>
      </c>
      <c r="AU117" s="368" t="n">
        <f aca="false">'Per item requirement'!AZ117*'Global Stock listing'!$H$67</f>
        <v>0</v>
      </c>
      <c r="AV117" s="368" t="n">
        <f aca="false">'Per item requirement'!BA117*'Global Stock listing'!$H$68</f>
        <v>0</v>
      </c>
      <c r="AW117" s="368" t="n">
        <f aca="false">'Per item requirement'!BB117*'Global Stock listing'!$H$69</f>
        <v>0</v>
      </c>
      <c r="AX117" s="368" t="n">
        <f aca="false">'Per item requirement'!BC117*'Global Stock listing'!$H$70</f>
        <v>0</v>
      </c>
      <c r="AY117" s="368" t="n">
        <f aca="false">'Per item requirement'!BD117*'Global Stock listing'!$H$71</f>
        <v>0</v>
      </c>
      <c r="AZ117" s="368" t="n">
        <f aca="false">'Per item requirement'!BE117*'Global Stock listing'!$H$72</f>
        <v>0</v>
      </c>
      <c r="BA117" s="368" t="n">
        <f aca="false">'Per item requirement'!BF117*'Global Stock listing'!$H$73</f>
        <v>0</v>
      </c>
      <c r="BB117" s="368" t="n">
        <f aca="false">'Per item requirement'!BG117*'Global Stock listing'!$H$74</f>
        <v>0</v>
      </c>
      <c r="BC117" s="366" t="n">
        <f aca="false">'Per item requirement'!BH117*'Global Stock listing'!$G$12</f>
        <v>0</v>
      </c>
      <c r="BD117" s="366" t="n">
        <f aca="false">'Per item requirement'!BI117*'Global Stock listing'!$G$13</f>
        <v>0</v>
      </c>
      <c r="BE117" s="366" t="n">
        <f aca="false">'Per item requirement'!BJ117*'Global Stock listing'!$G$14</f>
        <v>0</v>
      </c>
      <c r="BF117" s="366" t="n">
        <f aca="false">'Per item requirement'!BK117*'Global Stock listing'!$G$15</f>
        <v>0</v>
      </c>
      <c r="BG117" s="366" t="n">
        <f aca="false">'Per item requirement'!BL117*'Global Stock listing'!$G$16</f>
        <v>0</v>
      </c>
      <c r="BH117" s="366" t="n">
        <f aca="false">'Per item requirement'!BM117*'Global Stock listing'!$G$17</f>
        <v>0</v>
      </c>
      <c r="BI117" s="366" t="n">
        <f aca="false">'Per item requirement'!BN117*'Global Stock listing'!$G$18</f>
        <v>0</v>
      </c>
      <c r="BJ117" s="366" t="n">
        <f aca="false">'Per item requirement'!BO117*'Global Stock listing'!$G$19</f>
        <v>0</v>
      </c>
      <c r="BK117" s="366" t="n">
        <f aca="false">'Per item requirement'!BP117*'Global Stock listing'!$G$20</f>
        <v>0</v>
      </c>
      <c r="BL117" s="366" t="n">
        <f aca="false">'Per item requirement'!BQ117*'Global Stock listing'!$G$21</f>
        <v>0</v>
      </c>
    </row>
    <row r="118" customFormat="false" ht="15" hidden="false" customHeight="false" outlineLevel="0" collapsed="false">
      <c r="A118" s="358"/>
      <c r="B118" s="365" t="s">
        <v>145</v>
      </c>
      <c r="C118" s="365"/>
      <c r="D118" s="365"/>
      <c r="E118" s="365"/>
      <c r="F118" s="365"/>
      <c r="G118" s="366" t="n">
        <f aca="false">SUM(H118:BL118)</f>
        <v>0</v>
      </c>
      <c r="H118" s="367" t="n">
        <f aca="false">'Per item requirement'!M118*'Global Stock listing'!$H$28</f>
        <v>0</v>
      </c>
      <c r="I118" s="368" t="n">
        <f aca="false">'Per item requirement'!N118*'Global Stock listing'!$H$29</f>
        <v>0</v>
      </c>
      <c r="J118" s="368" t="n">
        <f aca="false">'Per item requirement'!O118*'Global Stock listing'!$H$30</f>
        <v>0</v>
      </c>
      <c r="K118" s="368" t="n">
        <f aca="false">'Per item requirement'!P118*'Global Stock listing'!$H$31</f>
        <v>0</v>
      </c>
      <c r="L118" s="368" t="n">
        <f aca="false">'Per item requirement'!Q118*'Global Stock listing'!$H$32</f>
        <v>0</v>
      </c>
      <c r="M118" s="369" t="n">
        <f aca="false">'Per item requirement'!R118*'Global Stock listing'!$H$33</f>
        <v>0</v>
      </c>
      <c r="N118" s="367" t="n">
        <f aca="false">'Per item requirement'!S118*'Global Stock listing'!$H$34</f>
        <v>0</v>
      </c>
      <c r="O118" s="368" t="n">
        <f aca="false">'Per item requirement'!T118*'Global Stock listing'!$H$35</f>
        <v>0</v>
      </c>
      <c r="P118" s="368" t="n">
        <f aca="false">'Per item requirement'!U118*'Global Stock listing'!$H$36</f>
        <v>0</v>
      </c>
      <c r="Q118" s="369" t="n">
        <f aca="false">'Per item requirement'!V118*'Global Stock listing'!$H$37</f>
        <v>0</v>
      </c>
      <c r="R118" s="366" t="n">
        <f aca="false">'Per item requirement'!W118*'Global Stock listing'!$H$38</f>
        <v>0</v>
      </c>
      <c r="S118" s="370" t="n">
        <f aca="false">'Per item requirement'!X118*'Global Stock listing'!$H$39</f>
        <v>0</v>
      </c>
      <c r="T118" s="367" t="n">
        <f aca="false">'Per item requirement'!Y118*'Global Stock listing'!$H$40</f>
        <v>0</v>
      </c>
      <c r="U118" s="368" t="n">
        <f aca="false">'Per item requirement'!Z118*'Global Stock listing'!$H$41</f>
        <v>0</v>
      </c>
      <c r="V118" s="368" t="n">
        <f aca="false">'Per item requirement'!AA118*'Global Stock listing'!$H$43</f>
        <v>0</v>
      </c>
      <c r="W118" s="369" t="n">
        <f aca="false">'Per item requirement'!AB118*'Global Stock listing'!$H$42</f>
        <v>0</v>
      </c>
      <c r="X118" s="367" t="n">
        <f aca="false">'Per item requirement'!AC118*'Global Stock listing'!$H$54</f>
        <v>0</v>
      </c>
      <c r="Y118" s="368" t="n">
        <f aca="false">'Per item requirement'!AD118*'Global Stock listing'!$H$46</f>
        <v>0</v>
      </c>
      <c r="Z118" s="368" t="n">
        <f aca="false">'Per item requirement'!AE118*'Global Stock listing'!$H$52</f>
        <v>0</v>
      </c>
      <c r="AA118" s="368" t="n">
        <f aca="false">'Per item requirement'!AF118*'Global Stock listing'!$H$50</f>
        <v>0</v>
      </c>
      <c r="AB118" s="368" t="n">
        <f aca="false">'Per item requirement'!AG118*'Global Stock listing'!$H$51</f>
        <v>0</v>
      </c>
      <c r="AC118" s="368" t="n">
        <f aca="false">'Per item requirement'!AH118*'Global Stock listing'!$H$48</f>
        <v>0</v>
      </c>
      <c r="AD118" s="368" t="n">
        <f aca="false">'Per item requirement'!AI118*'Global Stock listing'!$H$47</f>
        <v>0</v>
      </c>
      <c r="AE118" s="368" t="n">
        <f aca="false">'Per item requirement'!AJ118*'Global Stock listing'!$H$45</f>
        <v>0</v>
      </c>
      <c r="AF118" s="368" t="n">
        <f aca="false">'Per item requirement'!AK118*'Global Stock listing'!$H$44</f>
        <v>0</v>
      </c>
      <c r="AG118" s="368" t="n">
        <f aca="false">'Per item requirement'!AL118*'Global Stock listing'!$H$49</f>
        <v>0</v>
      </c>
      <c r="AH118" s="368" t="n">
        <f aca="false">'Per item requirement'!AM118*'Global Stock listing'!$H$53</f>
        <v>0</v>
      </c>
      <c r="AI118" s="368" t="n">
        <f aca="false">'Per item requirement'!AN118*'Global Stock listing'!$H$55</f>
        <v>0</v>
      </c>
      <c r="AJ118" s="368" t="n">
        <f aca="false">'Per item requirement'!AO118*'Global Stock listing'!$H$56</f>
        <v>0</v>
      </c>
      <c r="AK118" s="368" t="n">
        <f aca="false">'Per item requirement'!AP118*'Global Stock listing'!$H$57</f>
        <v>0</v>
      </c>
      <c r="AL118" s="368" t="n">
        <f aca="false">'Per item requirement'!AQ118*'Global Stock listing'!$H$58</f>
        <v>0</v>
      </c>
      <c r="AM118" s="368" t="n">
        <f aca="false">'Per item requirement'!AR118*'Global Stock listing'!$H$59</f>
        <v>0</v>
      </c>
      <c r="AN118" s="368" t="n">
        <f aca="false">'Per item requirement'!AS118*'Global Stock listing'!$H$60</f>
        <v>0</v>
      </c>
      <c r="AO118" s="368" t="n">
        <f aca="false">'Per item requirement'!AT118*'Global Stock listing'!$H$61</f>
        <v>0</v>
      </c>
      <c r="AP118" s="368" t="n">
        <f aca="false">'Per item requirement'!AU118*'Global Stock listing'!$H$62</f>
        <v>0</v>
      </c>
      <c r="AQ118" s="368" t="n">
        <f aca="false">'Per item requirement'!AV118*'Global Stock listing'!$H$63</f>
        <v>0</v>
      </c>
      <c r="AR118" s="368" t="n">
        <f aca="false">'Per item requirement'!AW118*'Global Stock listing'!$H$64</f>
        <v>0</v>
      </c>
      <c r="AS118" s="368" t="n">
        <f aca="false">'Per item requirement'!AX118*'Global Stock listing'!$H$65</f>
        <v>0</v>
      </c>
      <c r="AT118" s="368" t="n">
        <f aca="false">'Per item requirement'!AY118*'Global Stock listing'!$H$66</f>
        <v>0</v>
      </c>
      <c r="AU118" s="368" t="n">
        <f aca="false">'Per item requirement'!AZ118*'Global Stock listing'!$H$67</f>
        <v>0</v>
      </c>
      <c r="AV118" s="368" t="n">
        <f aca="false">'Per item requirement'!BA118*'Global Stock listing'!$H$68</f>
        <v>0</v>
      </c>
      <c r="AW118" s="368" t="n">
        <f aca="false">'Per item requirement'!BB118*'Global Stock listing'!$H$69</f>
        <v>0</v>
      </c>
      <c r="AX118" s="368" t="n">
        <f aca="false">'Per item requirement'!BC118*'Global Stock listing'!$H$70</f>
        <v>0</v>
      </c>
      <c r="AY118" s="368" t="n">
        <f aca="false">'Per item requirement'!BD118*'Global Stock listing'!$H$71</f>
        <v>0</v>
      </c>
      <c r="AZ118" s="368" t="n">
        <f aca="false">'Per item requirement'!BE118*'Global Stock listing'!$H$72</f>
        <v>0</v>
      </c>
      <c r="BA118" s="368" t="n">
        <f aca="false">'Per item requirement'!BF118*'Global Stock listing'!$H$73</f>
        <v>0</v>
      </c>
      <c r="BB118" s="368" t="n">
        <f aca="false">'Per item requirement'!BG118*'Global Stock listing'!$H$74</f>
        <v>0</v>
      </c>
      <c r="BC118" s="366" t="n">
        <f aca="false">'Per item requirement'!BH118*'Global Stock listing'!$G$12</f>
        <v>0</v>
      </c>
      <c r="BD118" s="366" t="n">
        <f aca="false">'Per item requirement'!BI118*'Global Stock listing'!$G$13</f>
        <v>0</v>
      </c>
      <c r="BE118" s="366" t="n">
        <f aca="false">'Per item requirement'!BJ118*'Global Stock listing'!$G$14</f>
        <v>0</v>
      </c>
      <c r="BF118" s="366" t="n">
        <f aca="false">'Per item requirement'!BK118*'Global Stock listing'!$G$15</f>
        <v>0</v>
      </c>
      <c r="BG118" s="366" t="n">
        <f aca="false">'Per item requirement'!BL118*'Global Stock listing'!$G$16</f>
        <v>0</v>
      </c>
      <c r="BH118" s="366" t="n">
        <f aca="false">'Per item requirement'!BM118*'Global Stock listing'!$G$17</f>
        <v>0</v>
      </c>
      <c r="BI118" s="366" t="n">
        <f aca="false">'Per item requirement'!BN118*'Global Stock listing'!$G$18</f>
        <v>0</v>
      </c>
      <c r="BJ118" s="366" t="n">
        <f aca="false">'Per item requirement'!BO118*'Global Stock listing'!$G$19</f>
        <v>0</v>
      </c>
      <c r="BK118" s="366" t="n">
        <f aca="false">'Per item requirement'!BP118*'Global Stock listing'!$G$20</f>
        <v>0</v>
      </c>
      <c r="BL118" s="366" t="n">
        <f aca="false">'Per item requirement'!BQ118*'Global Stock listing'!$G$21</f>
        <v>0</v>
      </c>
    </row>
    <row r="119" customFormat="false" ht="15" hidden="false" customHeight="false" outlineLevel="0" collapsed="false">
      <c r="A119" s="358"/>
      <c r="B119" s="365" t="s">
        <v>146</v>
      </c>
      <c r="C119" s="365"/>
      <c r="D119" s="365"/>
      <c r="E119" s="365"/>
      <c r="F119" s="365"/>
      <c r="G119" s="366" t="n">
        <f aca="false">SUM(H119:BL119)</f>
        <v>0</v>
      </c>
      <c r="H119" s="367" t="n">
        <f aca="false">'Per item requirement'!M119*'Global Stock listing'!$H$28</f>
        <v>0</v>
      </c>
      <c r="I119" s="368" t="n">
        <f aca="false">'Per item requirement'!N119*'Global Stock listing'!$H$29</f>
        <v>0</v>
      </c>
      <c r="J119" s="368" t="n">
        <f aca="false">'Per item requirement'!O119*'Global Stock listing'!$H$30</f>
        <v>0</v>
      </c>
      <c r="K119" s="368" t="n">
        <f aca="false">'Per item requirement'!P119*'Global Stock listing'!$H$31</f>
        <v>0</v>
      </c>
      <c r="L119" s="368" t="n">
        <f aca="false">'Per item requirement'!Q119*'Global Stock listing'!$H$32</f>
        <v>0</v>
      </c>
      <c r="M119" s="369" t="n">
        <f aca="false">'Per item requirement'!R119*'Global Stock listing'!$H$33</f>
        <v>0</v>
      </c>
      <c r="N119" s="367" t="n">
        <f aca="false">'Per item requirement'!S119*'Global Stock listing'!$H$34</f>
        <v>0</v>
      </c>
      <c r="O119" s="368" t="n">
        <f aca="false">'Per item requirement'!T119*'Global Stock listing'!$H$35</f>
        <v>0</v>
      </c>
      <c r="P119" s="368" t="n">
        <f aca="false">'Per item requirement'!U119*'Global Stock listing'!$H$36</f>
        <v>0</v>
      </c>
      <c r="Q119" s="369" t="n">
        <f aca="false">'Per item requirement'!V119*'Global Stock listing'!$H$37</f>
        <v>0</v>
      </c>
      <c r="R119" s="366" t="n">
        <f aca="false">'Per item requirement'!W119*'Global Stock listing'!$H$38</f>
        <v>0</v>
      </c>
      <c r="S119" s="370" t="n">
        <f aca="false">'Per item requirement'!X119*'Global Stock listing'!$H$39</f>
        <v>0</v>
      </c>
      <c r="T119" s="367" t="n">
        <f aca="false">'Per item requirement'!Y119*'Global Stock listing'!$H$40</f>
        <v>0</v>
      </c>
      <c r="U119" s="368" t="n">
        <f aca="false">'Per item requirement'!Z119*'Global Stock listing'!$H$41</f>
        <v>0</v>
      </c>
      <c r="V119" s="368" t="n">
        <f aca="false">'Per item requirement'!AA119*'Global Stock listing'!$H$43</f>
        <v>0</v>
      </c>
      <c r="W119" s="369" t="n">
        <f aca="false">'Per item requirement'!AB119*'Global Stock listing'!$H$42</f>
        <v>0</v>
      </c>
      <c r="X119" s="367" t="n">
        <f aca="false">'Per item requirement'!AC119*'Global Stock listing'!$H$54</f>
        <v>0</v>
      </c>
      <c r="Y119" s="368" t="n">
        <f aca="false">'Per item requirement'!AD119*'Global Stock listing'!$H$46</f>
        <v>0</v>
      </c>
      <c r="Z119" s="368" t="n">
        <f aca="false">'Per item requirement'!AE119*'Global Stock listing'!$H$52</f>
        <v>0</v>
      </c>
      <c r="AA119" s="368" t="n">
        <f aca="false">'Per item requirement'!AF119*'Global Stock listing'!$H$50</f>
        <v>0</v>
      </c>
      <c r="AB119" s="368" t="n">
        <f aca="false">'Per item requirement'!AG119*'Global Stock listing'!$H$51</f>
        <v>0</v>
      </c>
      <c r="AC119" s="368" t="n">
        <f aca="false">'Per item requirement'!AH119*'Global Stock listing'!$H$48</f>
        <v>0</v>
      </c>
      <c r="AD119" s="368" t="n">
        <f aca="false">'Per item requirement'!AI119*'Global Stock listing'!$H$47</f>
        <v>0</v>
      </c>
      <c r="AE119" s="368" t="n">
        <f aca="false">'Per item requirement'!AJ119*'Global Stock listing'!$H$45</f>
        <v>0</v>
      </c>
      <c r="AF119" s="368" t="n">
        <f aca="false">'Per item requirement'!AK119*'Global Stock listing'!$H$44</f>
        <v>0</v>
      </c>
      <c r="AG119" s="368" t="n">
        <f aca="false">'Per item requirement'!AL119*'Global Stock listing'!$H$49</f>
        <v>0</v>
      </c>
      <c r="AH119" s="368" t="n">
        <f aca="false">'Per item requirement'!AM119*'Global Stock listing'!$H$53</f>
        <v>0</v>
      </c>
      <c r="AI119" s="368" t="n">
        <f aca="false">'Per item requirement'!AN119*'Global Stock listing'!$H$55</f>
        <v>0</v>
      </c>
      <c r="AJ119" s="368" t="n">
        <f aca="false">'Per item requirement'!AO119*'Global Stock listing'!$H$56</f>
        <v>0</v>
      </c>
      <c r="AK119" s="368" t="n">
        <f aca="false">'Per item requirement'!AP119*'Global Stock listing'!$H$57</f>
        <v>0</v>
      </c>
      <c r="AL119" s="368" t="n">
        <f aca="false">'Per item requirement'!AQ119*'Global Stock listing'!$H$58</f>
        <v>0</v>
      </c>
      <c r="AM119" s="368" t="n">
        <f aca="false">'Per item requirement'!AR119*'Global Stock listing'!$H$59</f>
        <v>0</v>
      </c>
      <c r="AN119" s="368" t="n">
        <f aca="false">'Per item requirement'!AS119*'Global Stock listing'!$H$60</f>
        <v>0</v>
      </c>
      <c r="AO119" s="368" t="n">
        <f aca="false">'Per item requirement'!AT119*'Global Stock listing'!$H$61</f>
        <v>0</v>
      </c>
      <c r="AP119" s="368" t="n">
        <f aca="false">'Per item requirement'!AU119*'Global Stock listing'!$H$62</f>
        <v>0</v>
      </c>
      <c r="AQ119" s="368" t="n">
        <f aca="false">'Per item requirement'!AV119*'Global Stock listing'!$H$63</f>
        <v>0</v>
      </c>
      <c r="AR119" s="368" t="n">
        <f aca="false">'Per item requirement'!AW119*'Global Stock listing'!$H$64</f>
        <v>0</v>
      </c>
      <c r="AS119" s="368" t="n">
        <f aca="false">'Per item requirement'!AX119*'Global Stock listing'!$H$65</f>
        <v>0</v>
      </c>
      <c r="AT119" s="368" t="n">
        <f aca="false">'Per item requirement'!AY119*'Global Stock listing'!$H$66</f>
        <v>0</v>
      </c>
      <c r="AU119" s="368" t="n">
        <f aca="false">'Per item requirement'!AZ119*'Global Stock listing'!$H$67</f>
        <v>0</v>
      </c>
      <c r="AV119" s="368" t="n">
        <f aca="false">'Per item requirement'!BA119*'Global Stock listing'!$H$68</f>
        <v>0</v>
      </c>
      <c r="AW119" s="368" t="n">
        <f aca="false">'Per item requirement'!BB119*'Global Stock listing'!$H$69</f>
        <v>0</v>
      </c>
      <c r="AX119" s="368" t="n">
        <f aca="false">'Per item requirement'!BC119*'Global Stock listing'!$H$70</f>
        <v>0</v>
      </c>
      <c r="AY119" s="368" t="n">
        <f aca="false">'Per item requirement'!BD119*'Global Stock listing'!$H$71</f>
        <v>0</v>
      </c>
      <c r="AZ119" s="368" t="n">
        <f aca="false">'Per item requirement'!BE119*'Global Stock listing'!$H$72</f>
        <v>0</v>
      </c>
      <c r="BA119" s="368" t="n">
        <f aca="false">'Per item requirement'!BF119*'Global Stock listing'!$H$73</f>
        <v>0</v>
      </c>
      <c r="BB119" s="368" t="n">
        <f aca="false">'Per item requirement'!BG119*'Global Stock listing'!$H$74</f>
        <v>0</v>
      </c>
      <c r="BC119" s="366" t="n">
        <f aca="false">'Per item requirement'!BH119*'Global Stock listing'!$G$12</f>
        <v>0</v>
      </c>
      <c r="BD119" s="366" t="n">
        <f aca="false">'Per item requirement'!BI119*'Global Stock listing'!$G$13</f>
        <v>0</v>
      </c>
      <c r="BE119" s="366" t="n">
        <f aca="false">'Per item requirement'!BJ119*'Global Stock listing'!$G$14</f>
        <v>0</v>
      </c>
      <c r="BF119" s="366" t="n">
        <f aca="false">'Per item requirement'!BK119*'Global Stock listing'!$G$15</f>
        <v>0</v>
      </c>
      <c r="BG119" s="366" t="n">
        <f aca="false">'Per item requirement'!BL119*'Global Stock listing'!$G$16</f>
        <v>0</v>
      </c>
      <c r="BH119" s="366" t="n">
        <f aca="false">'Per item requirement'!BM119*'Global Stock listing'!$G$17</f>
        <v>0</v>
      </c>
      <c r="BI119" s="366" t="n">
        <f aca="false">'Per item requirement'!BN119*'Global Stock listing'!$G$18</f>
        <v>0</v>
      </c>
      <c r="BJ119" s="366" t="n">
        <f aca="false">'Per item requirement'!BO119*'Global Stock listing'!$G$19</f>
        <v>0</v>
      </c>
      <c r="BK119" s="366" t="n">
        <f aca="false">'Per item requirement'!BP119*'Global Stock listing'!$G$20</f>
        <v>0</v>
      </c>
      <c r="BL119" s="366" t="n">
        <f aca="false">'Per item requirement'!BQ119*'Global Stock listing'!$G$21</f>
        <v>0</v>
      </c>
    </row>
    <row r="120" customFormat="false" ht="15" hidden="false" customHeight="false" outlineLevel="0" collapsed="false">
      <c r="A120" s="358"/>
      <c r="B120" s="365" t="s">
        <v>147</v>
      </c>
      <c r="C120" s="365"/>
      <c r="D120" s="365"/>
      <c r="E120" s="365"/>
      <c r="F120" s="365"/>
      <c r="G120" s="366" t="n">
        <f aca="false">SUM(H120:BL120)</f>
        <v>0</v>
      </c>
      <c r="H120" s="367" t="n">
        <f aca="false">'Per item requirement'!M120*'Global Stock listing'!$H$28</f>
        <v>0</v>
      </c>
      <c r="I120" s="368" t="n">
        <f aca="false">'Per item requirement'!N120*'Global Stock listing'!$H$29</f>
        <v>0</v>
      </c>
      <c r="J120" s="368" t="n">
        <f aca="false">'Per item requirement'!O120*'Global Stock listing'!$H$30</f>
        <v>0</v>
      </c>
      <c r="K120" s="368" t="n">
        <f aca="false">'Per item requirement'!P120*'Global Stock listing'!$H$31</f>
        <v>0</v>
      </c>
      <c r="L120" s="368" t="n">
        <f aca="false">'Per item requirement'!Q120*'Global Stock listing'!$H$32</f>
        <v>0</v>
      </c>
      <c r="M120" s="369" t="n">
        <f aca="false">'Per item requirement'!R120*'Global Stock listing'!$H$33</f>
        <v>0</v>
      </c>
      <c r="N120" s="367" t="n">
        <f aca="false">'Per item requirement'!S120*'Global Stock listing'!$H$34</f>
        <v>0</v>
      </c>
      <c r="O120" s="368" t="n">
        <f aca="false">'Per item requirement'!T120*'Global Stock listing'!$H$35</f>
        <v>0</v>
      </c>
      <c r="P120" s="368" t="n">
        <f aca="false">'Per item requirement'!U120*'Global Stock listing'!$H$36</f>
        <v>0</v>
      </c>
      <c r="Q120" s="369" t="n">
        <f aca="false">'Per item requirement'!V120*'Global Stock listing'!$H$37</f>
        <v>0</v>
      </c>
      <c r="R120" s="366" t="n">
        <f aca="false">'Per item requirement'!W120*'Global Stock listing'!$H$38</f>
        <v>0</v>
      </c>
      <c r="S120" s="370" t="n">
        <f aca="false">'Per item requirement'!X120*'Global Stock listing'!$H$39</f>
        <v>0</v>
      </c>
      <c r="T120" s="367" t="n">
        <f aca="false">'Per item requirement'!Y120*'Global Stock listing'!$H$40</f>
        <v>0</v>
      </c>
      <c r="U120" s="368" t="n">
        <f aca="false">'Per item requirement'!Z120*'Global Stock listing'!$H$41</f>
        <v>0</v>
      </c>
      <c r="V120" s="368" t="n">
        <f aca="false">'Per item requirement'!AA120*'Global Stock listing'!$H$43</f>
        <v>0</v>
      </c>
      <c r="W120" s="369" t="n">
        <f aca="false">'Per item requirement'!AB120*'Global Stock listing'!$H$42</f>
        <v>0</v>
      </c>
      <c r="X120" s="367" t="n">
        <f aca="false">'Per item requirement'!AC120*'Global Stock listing'!$H$54</f>
        <v>0</v>
      </c>
      <c r="Y120" s="368" t="n">
        <f aca="false">'Per item requirement'!AD120*'Global Stock listing'!$H$46</f>
        <v>0</v>
      </c>
      <c r="Z120" s="368" t="n">
        <f aca="false">'Per item requirement'!AE120*'Global Stock listing'!$H$52</f>
        <v>0</v>
      </c>
      <c r="AA120" s="368" t="n">
        <f aca="false">'Per item requirement'!AF120*'Global Stock listing'!$H$50</f>
        <v>0</v>
      </c>
      <c r="AB120" s="368" t="n">
        <f aca="false">'Per item requirement'!AG120*'Global Stock listing'!$H$51</f>
        <v>0</v>
      </c>
      <c r="AC120" s="368" t="n">
        <f aca="false">'Per item requirement'!AH120*'Global Stock listing'!$H$48</f>
        <v>0</v>
      </c>
      <c r="AD120" s="368" t="n">
        <f aca="false">'Per item requirement'!AI120*'Global Stock listing'!$H$47</f>
        <v>0</v>
      </c>
      <c r="AE120" s="368" t="n">
        <f aca="false">'Per item requirement'!AJ120*'Global Stock listing'!$H$45</f>
        <v>0</v>
      </c>
      <c r="AF120" s="368" t="n">
        <f aca="false">'Per item requirement'!AK120*'Global Stock listing'!$H$44</f>
        <v>0</v>
      </c>
      <c r="AG120" s="368" t="n">
        <f aca="false">'Per item requirement'!AL120*'Global Stock listing'!$H$49</f>
        <v>0</v>
      </c>
      <c r="AH120" s="368" t="n">
        <f aca="false">'Per item requirement'!AM120*'Global Stock listing'!$H$53</f>
        <v>0</v>
      </c>
      <c r="AI120" s="368" t="n">
        <f aca="false">'Per item requirement'!AN120*'Global Stock listing'!$H$55</f>
        <v>0</v>
      </c>
      <c r="AJ120" s="368" t="n">
        <f aca="false">'Per item requirement'!AO120*'Global Stock listing'!$H$56</f>
        <v>0</v>
      </c>
      <c r="AK120" s="368" t="n">
        <f aca="false">'Per item requirement'!AP120*'Global Stock listing'!$H$57</f>
        <v>0</v>
      </c>
      <c r="AL120" s="368" t="n">
        <f aca="false">'Per item requirement'!AQ120*'Global Stock listing'!$H$58</f>
        <v>0</v>
      </c>
      <c r="AM120" s="368" t="n">
        <f aca="false">'Per item requirement'!AR120*'Global Stock listing'!$H$59</f>
        <v>0</v>
      </c>
      <c r="AN120" s="368" t="n">
        <f aca="false">'Per item requirement'!AS120*'Global Stock listing'!$H$60</f>
        <v>0</v>
      </c>
      <c r="AO120" s="368" t="n">
        <f aca="false">'Per item requirement'!AT120*'Global Stock listing'!$H$61</f>
        <v>0</v>
      </c>
      <c r="AP120" s="368" t="n">
        <f aca="false">'Per item requirement'!AU120*'Global Stock listing'!$H$62</f>
        <v>0</v>
      </c>
      <c r="AQ120" s="368" t="n">
        <f aca="false">'Per item requirement'!AV120*'Global Stock listing'!$H$63</f>
        <v>0</v>
      </c>
      <c r="AR120" s="368" t="n">
        <f aca="false">'Per item requirement'!AW120*'Global Stock listing'!$H$64</f>
        <v>0</v>
      </c>
      <c r="AS120" s="368" t="n">
        <f aca="false">'Per item requirement'!AX120*'Global Stock listing'!$H$65</f>
        <v>0</v>
      </c>
      <c r="AT120" s="368" t="n">
        <f aca="false">'Per item requirement'!AY120*'Global Stock listing'!$H$66</f>
        <v>0</v>
      </c>
      <c r="AU120" s="368" t="n">
        <f aca="false">'Per item requirement'!AZ120*'Global Stock listing'!$H$67</f>
        <v>0</v>
      </c>
      <c r="AV120" s="368" t="n">
        <f aca="false">'Per item requirement'!BA120*'Global Stock listing'!$H$68</f>
        <v>0</v>
      </c>
      <c r="AW120" s="368" t="n">
        <f aca="false">'Per item requirement'!BB120*'Global Stock listing'!$H$69</f>
        <v>0</v>
      </c>
      <c r="AX120" s="368" t="n">
        <f aca="false">'Per item requirement'!BC120*'Global Stock listing'!$H$70</f>
        <v>0</v>
      </c>
      <c r="AY120" s="368" t="n">
        <f aca="false">'Per item requirement'!BD120*'Global Stock listing'!$H$71</f>
        <v>0</v>
      </c>
      <c r="AZ120" s="368" t="n">
        <f aca="false">'Per item requirement'!BE120*'Global Stock listing'!$H$72</f>
        <v>0</v>
      </c>
      <c r="BA120" s="368" t="n">
        <f aca="false">'Per item requirement'!BF120*'Global Stock listing'!$H$73</f>
        <v>0</v>
      </c>
      <c r="BB120" s="368" t="n">
        <f aca="false">'Per item requirement'!BG120*'Global Stock listing'!$H$74</f>
        <v>0</v>
      </c>
      <c r="BC120" s="366" t="n">
        <f aca="false">'Per item requirement'!BH120*'Global Stock listing'!$G$12</f>
        <v>0</v>
      </c>
      <c r="BD120" s="366" t="n">
        <f aca="false">'Per item requirement'!BI120*'Global Stock listing'!$G$13</f>
        <v>0</v>
      </c>
      <c r="BE120" s="366" t="n">
        <f aca="false">'Per item requirement'!BJ120*'Global Stock listing'!$G$14</f>
        <v>0</v>
      </c>
      <c r="BF120" s="366" t="n">
        <f aca="false">'Per item requirement'!BK120*'Global Stock listing'!$G$15</f>
        <v>0</v>
      </c>
      <c r="BG120" s="366" t="n">
        <f aca="false">'Per item requirement'!BL120*'Global Stock listing'!$G$16</f>
        <v>0</v>
      </c>
      <c r="BH120" s="366" t="n">
        <f aca="false">'Per item requirement'!BM120*'Global Stock listing'!$G$17</f>
        <v>0</v>
      </c>
      <c r="BI120" s="366" t="n">
        <f aca="false">'Per item requirement'!BN120*'Global Stock listing'!$G$18</f>
        <v>0</v>
      </c>
      <c r="BJ120" s="366" t="n">
        <f aca="false">'Per item requirement'!BO120*'Global Stock listing'!$G$19</f>
        <v>0</v>
      </c>
      <c r="BK120" s="366" t="n">
        <f aca="false">'Per item requirement'!BP120*'Global Stock listing'!$G$20</f>
        <v>0</v>
      </c>
      <c r="BL120" s="366" t="n">
        <f aca="false">'Per item requirement'!BQ120*'Global Stock listing'!$G$21</f>
        <v>0</v>
      </c>
    </row>
    <row r="121" customFormat="false" ht="15" hidden="false" customHeight="false" outlineLevel="0" collapsed="false">
      <c r="A121" s="358"/>
      <c r="B121" s="365" t="s">
        <v>148</v>
      </c>
      <c r="C121" s="365"/>
      <c r="D121" s="365"/>
      <c r="E121" s="365"/>
      <c r="F121" s="365"/>
      <c r="G121" s="366" t="n">
        <f aca="false">SUM(H121:BL121)</f>
        <v>0</v>
      </c>
      <c r="H121" s="367" t="n">
        <f aca="false">'Per item requirement'!M121*'Global Stock listing'!$H$28</f>
        <v>0</v>
      </c>
      <c r="I121" s="368" t="n">
        <f aca="false">'Per item requirement'!N121*'Global Stock listing'!$H$29</f>
        <v>0</v>
      </c>
      <c r="J121" s="368" t="n">
        <f aca="false">'Per item requirement'!O121*'Global Stock listing'!$H$30</f>
        <v>0</v>
      </c>
      <c r="K121" s="368" t="n">
        <f aca="false">'Per item requirement'!P121*'Global Stock listing'!$H$31</f>
        <v>0</v>
      </c>
      <c r="L121" s="368" t="n">
        <f aca="false">'Per item requirement'!Q121*'Global Stock listing'!$H$32</f>
        <v>0</v>
      </c>
      <c r="M121" s="369" t="n">
        <f aca="false">'Per item requirement'!R121*'Global Stock listing'!$H$33</f>
        <v>0</v>
      </c>
      <c r="N121" s="367" t="n">
        <f aca="false">'Per item requirement'!S121*'Global Stock listing'!$H$34</f>
        <v>0</v>
      </c>
      <c r="O121" s="368" t="n">
        <f aca="false">'Per item requirement'!T121*'Global Stock listing'!$H$35</f>
        <v>0</v>
      </c>
      <c r="P121" s="368" t="n">
        <f aca="false">'Per item requirement'!U121*'Global Stock listing'!$H$36</f>
        <v>0</v>
      </c>
      <c r="Q121" s="369" t="n">
        <f aca="false">'Per item requirement'!V121*'Global Stock listing'!$H$37</f>
        <v>0</v>
      </c>
      <c r="R121" s="366" t="n">
        <f aca="false">'Per item requirement'!W121*'Global Stock listing'!$H$38</f>
        <v>0</v>
      </c>
      <c r="S121" s="370" t="n">
        <f aca="false">'Per item requirement'!X121*'Global Stock listing'!$H$39</f>
        <v>0</v>
      </c>
      <c r="T121" s="367" t="n">
        <f aca="false">'Per item requirement'!Y121*'Global Stock listing'!$H$40</f>
        <v>0</v>
      </c>
      <c r="U121" s="368" t="n">
        <f aca="false">'Per item requirement'!Z121*'Global Stock listing'!$H$41</f>
        <v>0</v>
      </c>
      <c r="V121" s="368" t="n">
        <f aca="false">'Per item requirement'!AA121*'Global Stock listing'!$H$43</f>
        <v>0</v>
      </c>
      <c r="W121" s="369" t="n">
        <f aca="false">'Per item requirement'!AB121*'Global Stock listing'!$H$42</f>
        <v>0</v>
      </c>
      <c r="X121" s="367" t="n">
        <f aca="false">'Per item requirement'!AC121*'Global Stock listing'!$H$54</f>
        <v>0</v>
      </c>
      <c r="Y121" s="368" t="n">
        <f aca="false">'Per item requirement'!AD121*'Global Stock listing'!$H$46</f>
        <v>0</v>
      </c>
      <c r="Z121" s="368" t="n">
        <f aca="false">'Per item requirement'!AE121*'Global Stock listing'!$H$52</f>
        <v>0</v>
      </c>
      <c r="AA121" s="368" t="n">
        <f aca="false">'Per item requirement'!AF121*'Global Stock listing'!$H$50</f>
        <v>0</v>
      </c>
      <c r="AB121" s="368" t="n">
        <f aca="false">'Per item requirement'!AG121*'Global Stock listing'!$H$51</f>
        <v>0</v>
      </c>
      <c r="AC121" s="368" t="n">
        <f aca="false">'Per item requirement'!AH121*'Global Stock listing'!$H$48</f>
        <v>0</v>
      </c>
      <c r="AD121" s="368" t="n">
        <f aca="false">'Per item requirement'!AI121*'Global Stock listing'!$H$47</f>
        <v>0</v>
      </c>
      <c r="AE121" s="368" t="n">
        <f aca="false">'Per item requirement'!AJ121*'Global Stock listing'!$H$45</f>
        <v>0</v>
      </c>
      <c r="AF121" s="368" t="n">
        <f aca="false">'Per item requirement'!AK121*'Global Stock listing'!$H$44</f>
        <v>0</v>
      </c>
      <c r="AG121" s="368" t="n">
        <f aca="false">'Per item requirement'!AL121*'Global Stock listing'!$H$49</f>
        <v>0</v>
      </c>
      <c r="AH121" s="368" t="n">
        <f aca="false">'Per item requirement'!AM121*'Global Stock listing'!$H$53</f>
        <v>0</v>
      </c>
      <c r="AI121" s="368" t="n">
        <f aca="false">'Per item requirement'!AN121*'Global Stock listing'!$H$55</f>
        <v>0</v>
      </c>
      <c r="AJ121" s="368" t="n">
        <f aca="false">'Per item requirement'!AO121*'Global Stock listing'!$H$56</f>
        <v>0</v>
      </c>
      <c r="AK121" s="368" t="n">
        <f aca="false">'Per item requirement'!AP121*'Global Stock listing'!$H$57</f>
        <v>0</v>
      </c>
      <c r="AL121" s="368" t="n">
        <f aca="false">'Per item requirement'!AQ121*'Global Stock listing'!$H$58</f>
        <v>0</v>
      </c>
      <c r="AM121" s="368" t="n">
        <f aca="false">'Per item requirement'!AR121*'Global Stock listing'!$H$59</f>
        <v>0</v>
      </c>
      <c r="AN121" s="368" t="n">
        <f aca="false">'Per item requirement'!AS121*'Global Stock listing'!$H$60</f>
        <v>0</v>
      </c>
      <c r="AO121" s="368" t="n">
        <f aca="false">'Per item requirement'!AT121*'Global Stock listing'!$H$61</f>
        <v>0</v>
      </c>
      <c r="AP121" s="368" t="n">
        <f aca="false">'Per item requirement'!AU121*'Global Stock listing'!$H$62</f>
        <v>0</v>
      </c>
      <c r="AQ121" s="368" t="n">
        <f aca="false">'Per item requirement'!AV121*'Global Stock listing'!$H$63</f>
        <v>0</v>
      </c>
      <c r="AR121" s="368" t="n">
        <f aca="false">'Per item requirement'!AW121*'Global Stock listing'!$H$64</f>
        <v>0</v>
      </c>
      <c r="AS121" s="368" t="n">
        <f aca="false">'Per item requirement'!AX121*'Global Stock listing'!$H$65</f>
        <v>0</v>
      </c>
      <c r="AT121" s="368" t="n">
        <f aca="false">'Per item requirement'!AY121*'Global Stock listing'!$H$66</f>
        <v>0</v>
      </c>
      <c r="AU121" s="368" t="n">
        <f aca="false">'Per item requirement'!AZ121*'Global Stock listing'!$H$67</f>
        <v>0</v>
      </c>
      <c r="AV121" s="368" t="n">
        <f aca="false">'Per item requirement'!BA121*'Global Stock listing'!$H$68</f>
        <v>0</v>
      </c>
      <c r="AW121" s="368" t="n">
        <f aca="false">'Per item requirement'!BB121*'Global Stock listing'!$H$69</f>
        <v>0</v>
      </c>
      <c r="AX121" s="368" t="n">
        <f aca="false">'Per item requirement'!BC121*'Global Stock listing'!$H$70</f>
        <v>0</v>
      </c>
      <c r="AY121" s="368" t="n">
        <f aca="false">'Per item requirement'!BD121*'Global Stock listing'!$H$71</f>
        <v>0</v>
      </c>
      <c r="AZ121" s="368" t="n">
        <f aca="false">'Per item requirement'!BE121*'Global Stock listing'!$H$72</f>
        <v>0</v>
      </c>
      <c r="BA121" s="368" t="n">
        <f aca="false">'Per item requirement'!BF121*'Global Stock listing'!$H$73</f>
        <v>0</v>
      </c>
      <c r="BB121" s="368" t="n">
        <f aca="false">'Per item requirement'!BG121*'Global Stock listing'!$H$74</f>
        <v>0</v>
      </c>
      <c r="BC121" s="366" t="n">
        <f aca="false">'Per item requirement'!BH121*'Global Stock listing'!$G$12</f>
        <v>0</v>
      </c>
      <c r="BD121" s="366" t="n">
        <f aca="false">'Per item requirement'!BI121*'Global Stock listing'!$G$13</f>
        <v>0</v>
      </c>
      <c r="BE121" s="366" t="n">
        <f aca="false">'Per item requirement'!BJ121*'Global Stock listing'!$G$14</f>
        <v>0</v>
      </c>
      <c r="BF121" s="366" t="n">
        <f aca="false">'Per item requirement'!BK121*'Global Stock listing'!$G$15</f>
        <v>0</v>
      </c>
      <c r="BG121" s="366" t="n">
        <f aca="false">'Per item requirement'!BL121*'Global Stock listing'!$G$16</f>
        <v>0</v>
      </c>
      <c r="BH121" s="366" t="n">
        <f aca="false">'Per item requirement'!BM121*'Global Stock listing'!$G$17</f>
        <v>0</v>
      </c>
      <c r="BI121" s="366" t="n">
        <f aca="false">'Per item requirement'!BN121*'Global Stock listing'!$G$18</f>
        <v>0</v>
      </c>
      <c r="BJ121" s="366" t="n">
        <f aca="false">'Per item requirement'!BO121*'Global Stock listing'!$G$19</f>
        <v>0</v>
      </c>
      <c r="BK121" s="366" t="n">
        <f aca="false">'Per item requirement'!BP121*'Global Stock listing'!$G$20</f>
        <v>0</v>
      </c>
      <c r="BL121" s="366" t="n">
        <f aca="false">'Per item requirement'!BQ121*'Global Stock listing'!$G$21</f>
        <v>0</v>
      </c>
    </row>
    <row r="122" customFormat="false" ht="15" hidden="false" customHeight="false" outlineLevel="0" collapsed="false">
      <c r="A122" s="358"/>
      <c r="B122" s="365" t="s">
        <v>149</v>
      </c>
      <c r="C122" s="365"/>
      <c r="D122" s="365"/>
      <c r="E122" s="365"/>
      <c r="F122" s="365"/>
      <c r="G122" s="366" t="n">
        <f aca="false">SUM(H122:BL122)</f>
        <v>0</v>
      </c>
      <c r="H122" s="367" t="n">
        <f aca="false">'Per item requirement'!M122*'Global Stock listing'!$H$28</f>
        <v>0</v>
      </c>
      <c r="I122" s="368" t="n">
        <f aca="false">'Per item requirement'!N122*'Global Stock listing'!$H$29</f>
        <v>0</v>
      </c>
      <c r="J122" s="368" t="n">
        <f aca="false">'Per item requirement'!O122*'Global Stock listing'!$H$30</f>
        <v>0</v>
      </c>
      <c r="K122" s="368" t="n">
        <f aca="false">'Per item requirement'!P122*'Global Stock listing'!$H$31</f>
        <v>0</v>
      </c>
      <c r="L122" s="368" t="n">
        <f aca="false">'Per item requirement'!Q122*'Global Stock listing'!$H$32</f>
        <v>0</v>
      </c>
      <c r="M122" s="369" t="n">
        <f aca="false">'Per item requirement'!R122*'Global Stock listing'!$H$33</f>
        <v>0</v>
      </c>
      <c r="N122" s="367" t="n">
        <f aca="false">'Per item requirement'!S122*'Global Stock listing'!$H$34</f>
        <v>0</v>
      </c>
      <c r="O122" s="368" t="n">
        <f aca="false">'Per item requirement'!T122*'Global Stock listing'!$H$35</f>
        <v>0</v>
      </c>
      <c r="P122" s="368" t="n">
        <f aca="false">'Per item requirement'!U122*'Global Stock listing'!$H$36</f>
        <v>0</v>
      </c>
      <c r="Q122" s="369" t="n">
        <f aca="false">'Per item requirement'!V122*'Global Stock listing'!$H$37</f>
        <v>0</v>
      </c>
      <c r="R122" s="366" t="n">
        <f aca="false">'Per item requirement'!W122*'Global Stock listing'!$H$38</f>
        <v>0</v>
      </c>
      <c r="S122" s="370" t="n">
        <f aca="false">'Per item requirement'!X122*'Global Stock listing'!$H$39</f>
        <v>0</v>
      </c>
      <c r="T122" s="367" t="n">
        <f aca="false">'Per item requirement'!Y122*'Global Stock listing'!$H$40</f>
        <v>0</v>
      </c>
      <c r="U122" s="368" t="n">
        <f aca="false">'Per item requirement'!Z122*'Global Stock listing'!$H$41</f>
        <v>0</v>
      </c>
      <c r="V122" s="368" t="n">
        <f aca="false">'Per item requirement'!AA122*'Global Stock listing'!$H$43</f>
        <v>0</v>
      </c>
      <c r="W122" s="369" t="n">
        <f aca="false">'Per item requirement'!AB122*'Global Stock listing'!$H$42</f>
        <v>0</v>
      </c>
      <c r="X122" s="367" t="n">
        <f aca="false">'Per item requirement'!AC122*'Global Stock listing'!$H$54</f>
        <v>0</v>
      </c>
      <c r="Y122" s="368" t="n">
        <f aca="false">'Per item requirement'!AD122*'Global Stock listing'!$H$46</f>
        <v>0</v>
      </c>
      <c r="Z122" s="368" t="n">
        <f aca="false">'Per item requirement'!AE122*'Global Stock listing'!$H$52</f>
        <v>0</v>
      </c>
      <c r="AA122" s="368" t="n">
        <f aca="false">'Per item requirement'!AF122*'Global Stock listing'!$H$50</f>
        <v>0</v>
      </c>
      <c r="AB122" s="368" t="n">
        <f aca="false">'Per item requirement'!AG122*'Global Stock listing'!$H$51</f>
        <v>0</v>
      </c>
      <c r="AC122" s="368" t="n">
        <f aca="false">'Per item requirement'!AH122*'Global Stock listing'!$H$48</f>
        <v>0</v>
      </c>
      <c r="AD122" s="368" t="n">
        <f aca="false">'Per item requirement'!AI122*'Global Stock listing'!$H$47</f>
        <v>0</v>
      </c>
      <c r="AE122" s="368" t="n">
        <f aca="false">'Per item requirement'!AJ122*'Global Stock listing'!$H$45</f>
        <v>0</v>
      </c>
      <c r="AF122" s="368" t="n">
        <f aca="false">'Per item requirement'!AK122*'Global Stock listing'!$H$44</f>
        <v>0</v>
      </c>
      <c r="AG122" s="368" t="n">
        <f aca="false">'Per item requirement'!AL122*'Global Stock listing'!$H$49</f>
        <v>0</v>
      </c>
      <c r="AH122" s="368" t="n">
        <f aca="false">'Per item requirement'!AM122*'Global Stock listing'!$H$53</f>
        <v>0</v>
      </c>
      <c r="AI122" s="368" t="n">
        <f aca="false">'Per item requirement'!AN122*'Global Stock listing'!$H$55</f>
        <v>0</v>
      </c>
      <c r="AJ122" s="368" t="n">
        <f aca="false">'Per item requirement'!AO122*'Global Stock listing'!$H$56</f>
        <v>0</v>
      </c>
      <c r="AK122" s="368" t="n">
        <f aca="false">'Per item requirement'!AP122*'Global Stock listing'!$H$57</f>
        <v>0</v>
      </c>
      <c r="AL122" s="368" t="n">
        <f aca="false">'Per item requirement'!AQ122*'Global Stock listing'!$H$58</f>
        <v>0</v>
      </c>
      <c r="AM122" s="368" t="n">
        <f aca="false">'Per item requirement'!AR122*'Global Stock listing'!$H$59</f>
        <v>0</v>
      </c>
      <c r="AN122" s="368" t="n">
        <f aca="false">'Per item requirement'!AS122*'Global Stock listing'!$H$60</f>
        <v>0</v>
      </c>
      <c r="AO122" s="368" t="n">
        <f aca="false">'Per item requirement'!AT122*'Global Stock listing'!$H$61</f>
        <v>0</v>
      </c>
      <c r="AP122" s="368" t="n">
        <f aca="false">'Per item requirement'!AU122*'Global Stock listing'!$H$62</f>
        <v>0</v>
      </c>
      <c r="AQ122" s="368" t="n">
        <f aca="false">'Per item requirement'!AV122*'Global Stock listing'!$H$63</f>
        <v>0</v>
      </c>
      <c r="AR122" s="368" t="n">
        <f aca="false">'Per item requirement'!AW122*'Global Stock listing'!$H$64</f>
        <v>0</v>
      </c>
      <c r="AS122" s="368" t="n">
        <f aca="false">'Per item requirement'!AX122*'Global Stock listing'!$H$65</f>
        <v>0</v>
      </c>
      <c r="AT122" s="368" t="n">
        <f aca="false">'Per item requirement'!AY122*'Global Stock listing'!$H$66</f>
        <v>0</v>
      </c>
      <c r="AU122" s="368" t="n">
        <f aca="false">'Per item requirement'!AZ122*'Global Stock listing'!$H$67</f>
        <v>0</v>
      </c>
      <c r="AV122" s="368" t="n">
        <f aca="false">'Per item requirement'!BA122*'Global Stock listing'!$H$68</f>
        <v>0</v>
      </c>
      <c r="AW122" s="368" t="n">
        <f aca="false">'Per item requirement'!BB122*'Global Stock listing'!$H$69</f>
        <v>0</v>
      </c>
      <c r="AX122" s="368" t="n">
        <f aca="false">'Per item requirement'!BC122*'Global Stock listing'!$H$70</f>
        <v>0</v>
      </c>
      <c r="AY122" s="368" t="n">
        <f aca="false">'Per item requirement'!BD122*'Global Stock listing'!$H$71</f>
        <v>0</v>
      </c>
      <c r="AZ122" s="368" t="n">
        <f aca="false">'Per item requirement'!BE122*'Global Stock listing'!$H$72</f>
        <v>0</v>
      </c>
      <c r="BA122" s="368" t="n">
        <f aca="false">'Per item requirement'!BF122*'Global Stock listing'!$H$73</f>
        <v>0</v>
      </c>
      <c r="BB122" s="368" t="n">
        <f aca="false">'Per item requirement'!BG122*'Global Stock listing'!$H$74</f>
        <v>0</v>
      </c>
      <c r="BC122" s="366" t="n">
        <f aca="false">'Per item requirement'!BH122*'Global Stock listing'!$G$12</f>
        <v>0</v>
      </c>
      <c r="BD122" s="366" t="n">
        <f aca="false">'Per item requirement'!BI122*'Global Stock listing'!$G$13</f>
        <v>0</v>
      </c>
      <c r="BE122" s="366" t="n">
        <f aca="false">'Per item requirement'!BJ122*'Global Stock listing'!$G$14</f>
        <v>0</v>
      </c>
      <c r="BF122" s="366" t="n">
        <f aca="false">'Per item requirement'!BK122*'Global Stock listing'!$G$15</f>
        <v>0</v>
      </c>
      <c r="BG122" s="366" t="n">
        <f aca="false">'Per item requirement'!BL122*'Global Stock listing'!$G$16</f>
        <v>0</v>
      </c>
      <c r="BH122" s="366" t="n">
        <f aca="false">'Per item requirement'!BM122*'Global Stock listing'!$G$17</f>
        <v>0</v>
      </c>
      <c r="BI122" s="366" t="n">
        <f aca="false">'Per item requirement'!BN122*'Global Stock listing'!$G$18</f>
        <v>0</v>
      </c>
      <c r="BJ122" s="366" t="n">
        <f aca="false">'Per item requirement'!BO122*'Global Stock listing'!$G$19</f>
        <v>0</v>
      </c>
      <c r="BK122" s="366" t="n">
        <f aca="false">'Per item requirement'!BP122*'Global Stock listing'!$G$20</f>
        <v>0</v>
      </c>
      <c r="BL122" s="366" t="n">
        <f aca="false">'Per item requirement'!BQ122*'Global Stock listing'!$G$21</f>
        <v>0</v>
      </c>
    </row>
    <row r="123" customFormat="false" ht="15" hidden="false" customHeight="false" outlineLevel="0" collapsed="false">
      <c r="A123" s="358"/>
      <c r="B123" s="365" t="s">
        <v>150</v>
      </c>
      <c r="C123" s="365"/>
      <c r="D123" s="365"/>
      <c r="E123" s="365"/>
      <c r="F123" s="365"/>
      <c r="G123" s="366" t="n">
        <f aca="false">SUM(H123:BL123)</f>
        <v>0</v>
      </c>
      <c r="H123" s="367" t="n">
        <f aca="false">'Per item requirement'!M123*'Global Stock listing'!$H$28</f>
        <v>0</v>
      </c>
      <c r="I123" s="368" t="n">
        <f aca="false">'Per item requirement'!N123*'Global Stock listing'!$H$29</f>
        <v>0</v>
      </c>
      <c r="J123" s="368" t="n">
        <f aca="false">'Per item requirement'!O123*'Global Stock listing'!$H$30</f>
        <v>0</v>
      </c>
      <c r="K123" s="368" t="n">
        <f aca="false">'Per item requirement'!P123*'Global Stock listing'!$H$31</f>
        <v>0</v>
      </c>
      <c r="L123" s="368" t="n">
        <f aca="false">'Per item requirement'!Q123*'Global Stock listing'!$H$32</f>
        <v>0</v>
      </c>
      <c r="M123" s="369" t="n">
        <f aca="false">'Per item requirement'!R123*'Global Stock listing'!$H$33</f>
        <v>0</v>
      </c>
      <c r="N123" s="367" t="n">
        <f aca="false">'Per item requirement'!S123*'Global Stock listing'!$H$34</f>
        <v>0</v>
      </c>
      <c r="O123" s="368" t="n">
        <f aca="false">'Per item requirement'!T123*'Global Stock listing'!$H$35</f>
        <v>0</v>
      </c>
      <c r="P123" s="368" t="n">
        <f aca="false">'Per item requirement'!U123*'Global Stock listing'!$H$36</f>
        <v>0</v>
      </c>
      <c r="Q123" s="369" t="n">
        <f aca="false">'Per item requirement'!V123*'Global Stock listing'!$H$37</f>
        <v>0</v>
      </c>
      <c r="R123" s="366" t="n">
        <f aca="false">'Per item requirement'!W123*'Global Stock listing'!$H$38</f>
        <v>0</v>
      </c>
      <c r="S123" s="370" t="n">
        <f aca="false">'Per item requirement'!X123*'Global Stock listing'!$H$39</f>
        <v>0</v>
      </c>
      <c r="T123" s="367" t="n">
        <f aca="false">'Per item requirement'!Y123*'Global Stock listing'!$H$40</f>
        <v>0</v>
      </c>
      <c r="U123" s="368" t="n">
        <f aca="false">'Per item requirement'!Z123*'Global Stock listing'!$H$41</f>
        <v>0</v>
      </c>
      <c r="V123" s="368" t="n">
        <f aca="false">'Per item requirement'!AA123*'Global Stock listing'!$H$43</f>
        <v>0</v>
      </c>
      <c r="W123" s="369" t="n">
        <f aca="false">'Per item requirement'!AB123*'Global Stock listing'!$H$42</f>
        <v>0</v>
      </c>
      <c r="X123" s="367" t="n">
        <f aca="false">'Per item requirement'!AC123*'Global Stock listing'!$H$54</f>
        <v>0</v>
      </c>
      <c r="Y123" s="368" t="n">
        <f aca="false">'Per item requirement'!AD123*'Global Stock listing'!$H$46</f>
        <v>0</v>
      </c>
      <c r="Z123" s="368" t="n">
        <f aca="false">'Per item requirement'!AE123*'Global Stock listing'!$H$52</f>
        <v>0</v>
      </c>
      <c r="AA123" s="368" t="n">
        <f aca="false">'Per item requirement'!AF123*'Global Stock listing'!$H$50</f>
        <v>0</v>
      </c>
      <c r="AB123" s="368" t="n">
        <f aca="false">'Per item requirement'!AG123*'Global Stock listing'!$H$51</f>
        <v>0</v>
      </c>
      <c r="AC123" s="368" t="n">
        <f aca="false">'Per item requirement'!AH123*'Global Stock listing'!$H$48</f>
        <v>0</v>
      </c>
      <c r="AD123" s="368" t="n">
        <f aca="false">'Per item requirement'!AI123*'Global Stock listing'!$H$47</f>
        <v>0</v>
      </c>
      <c r="AE123" s="368" t="n">
        <f aca="false">'Per item requirement'!AJ123*'Global Stock listing'!$H$45</f>
        <v>0</v>
      </c>
      <c r="AF123" s="368" t="n">
        <f aca="false">'Per item requirement'!AK123*'Global Stock listing'!$H$44</f>
        <v>0</v>
      </c>
      <c r="AG123" s="368" t="n">
        <f aca="false">'Per item requirement'!AL123*'Global Stock listing'!$H$49</f>
        <v>0</v>
      </c>
      <c r="AH123" s="368" t="n">
        <f aca="false">'Per item requirement'!AM123*'Global Stock listing'!$H$53</f>
        <v>0</v>
      </c>
      <c r="AI123" s="368" t="n">
        <f aca="false">'Per item requirement'!AN123*'Global Stock listing'!$H$55</f>
        <v>0</v>
      </c>
      <c r="AJ123" s="368" t="n">
        <f aca="false">'Per item requirement'!AO123*'Global Stock listing'!$H$56</f>
        <v>0</v>
      </c>
      <c r="AK123" s="368" t="n">
        <f aca="false">'Per item requirement'!AP123*'Global Stock listing'!$H$57</f>
        <v>0</v>
      </c>
      <c r="AL123" s="368" t="n">
        <f aca="false">'Per item requirement'!AQ123*'Global Stock listing'!$H$58</f>
        <v>0</v>
      </c>
      <c r="AM123" s="368" t="n">
        <f aca="false">'Per item requirement'!AR123*'Global Stock listing'!$H$59</f>
        <v>0</v>
      </c>
      <c r="AN123" s="368" t="n">
        <f aca="false">'Per item requirement'!AS123*'Global Stock listing'!$H$60</f>
        <v>0</v>
      </c>
      <c r="AO123" s="368" t="n">
        <f aca="false">'Per item requirement'!AT123*'Global Stock listing'!$H$61</f>
        <v>0</v>
      </c>
      <c r="AP123" s="368" t="n">
        <f aca="false">'Per item requirement'!AU123*'Global Stock listing'!$H$62</f>
        <v>0</v>
      </c>
      <c r="AQ123" s="368" t="n">
        <f aca="false">'Per item requirement'!AV123*'Global Stock listing'!$H$63</f>
        <v>0</v>
      </c>
      <c r="AR123" s="368" t="n">
        <f aca="false">'Per item requirement'!AW123*'Global Stock listing'!$H$64</f>
        <v>0</v>
      </c>
      <c r="AS123" s="368" t="n">
        <f aca="false">'Per item requirement'!AX123*'Global Stock listing'!$H$65</f>
        <v>0</v>
      </c>
      <c r="AT123" s="368" t="n">
        <f aca="false">'Per item requirement'!AY123*'Global Stock listing'!$H$66</f>
        <v>0</v>
      </c>
      <c r="AU123" s="368" t="n">
        <f aca="false">'Per item requirement'!AZ123*'Global Stock listing'!$H$67</f>
        <v>0</v>
      </c>
      <c r="AV123" s="368" t="n">
        <f aca="false">'Per item requirement'!BA123*'Global Stock listing'!$H$68</f>
        <v>0</v>
      </c>
      <c r="AW123" s="368" t="n">
        <f aca="false">'Per item requirement'!BB123*'Global Stock listing'!$H$69</f>
        <v>0</v>
      </c>
      <c r="AX123" s="368" t="n">
        <f aca="false">'Per item requirement'!BC123*'Global Stock listing'!$H$70</f>
        <v>0</v>
      </c>
      <c r="AY123" s="368" t="n">
        <f aca="false">'Per item requirement'!BD123*'Global Stock listing'!$H$71</f>
        <v>0</v>
      </c>
      <c r="AZ123" s="368" t="n">
        <f aca="false">'Per item requirement'!BE123*'Global Stock listing'!$H$72</f>
        <v>0</v>
      </c>
      <c r="BA123" s="368" t="n">
        <f aca="false">'Per item requirement'!BF123*'Global Stock listing'!$H$73</f>
        <v>0</v>
      </c>
      <c r="BB123" s="368" t="n">
        <f aca="false">'Per item requirement'!BG123*'Global Stock listing'!$H$74</f>
        <v>0</v>
      </c>
      <c r="BC123" s="366" t="n">
        <f aca="false">'Per item requirement'!BH123*'Global Stock listing'!$G$12</f>
        <v>0</v>
      </c>
      <c r="BD123" s="366" t="n">
        <f aca="false">'Per item requirement'!BI123*'Global Stock listing'!$G$13</f>
        <v>0</v>
      </c>
      <c r="BE123" s="366" t="n">
        <f aca="false">'Per item requirement'!BJ123*'Global Stock listing'!$G$14</f>
        <v>0</v>
      </c>
      <c r="BF123" s="366" t="n">
        <f aca="false">'Per item requirement'!BK123*'Global Stock listing'!$G$15</f>
        <v>0</v>
      </c>
      <c r="BG123" s="366" t="n">
        <f aca="false">'Per item requirement'!BL123*'Global Stock listing'!$G$16</f>
        <v>0</v>
      </c>
      <c r="BH123" s="366" t="n">
        <f aca="false">'Per item requirement'!BM123*'Global Stock listing'!$G$17</f>
        <v>0</v>
      </c>
      <c r="BI123" s="366" t="n">
        <f aca="false">'Per item requirement'!BN123*'Global Stock listing'!$G$18</f>
        <v>0</v>
      </c>
      <c r="BJ123" s="366" t="n">
        <f aca="false">'Per item requirement'!BO123*'Global Stock listing'!$G$19</f>
        <v>0</v>
      </c>
      <c r="BK123" s="366" t="n">
        <f aca="false">'Per item requirement'!BP123*'Global Stock listing'!$G$20</f>
        <v>0</v>
      </c>
      <c r="BL123" s="366" t="n">
        <f aca="false">'Per item requirement'!BQ123*'Global Stock listing'!$G$21</f>
        <v>0</v>
      </c>
    </row>
    <row r="124" customFormat="false" ht="15" hidden="false" customHeight="false" outlineLevel="0" collapsed="false">
      <c r="A124" s="358"/>
      <c r="B124" s="365" t="s">
        <v>151</v>
      </c>
      <c r="C124" s="365"/>
      <c r="D124" s="365"/>
      <c r="E124" s="365"/>
      <c r="F124" s="365"/>
      <c r="G124" s="366" t="n">
        <f aca="false">SUM(H124:BL124)</f>
        <v>0</v>
      </c>
      <c r="H124" s="367" t="n">
        <f aca="false">'Per item requirement'!M124*'Global Stock listing'!$H$28</f>
        <v>0</v>
      </c>
      <c r="I124" s="368" t="n">
        <f aca="false">'Per item requirement'!N124*'Global Stock listing'!$H$29</f>
        <v>0</v>
      </c>
      <c r="J124" s="368" t="n">
        <f aca="false">'Per item requirement'!O124*'Global Stock listing'!$H$30</f>
        <v>0</v>
      </c>
      <c r="K124" s="368" t="n">
        <f aca="false">'Per item requirement'!P124*'Global Stock listing'!$H$31</f>
        <v>0</v>
      </c>
      <c r="L124" s="368" t="n">
        <f aca="false">'Per item requirement'!Q124*'Global Stock listing'!$H$32</f>
        <v>0</v>
      </c>
      <c r="M124" s="369" t="n">
        <f aca="false">'Per item requirement'!R124*'Global Stock listing'!$H$33</f>
        <v>0</v>
      </c>
      <c r="N124" s="367" t="n">
        <f aca="false">'Per item requirement'!S124*'Global Stock listing'!$H$34</f>
        <v>0</v>
      </c>
      <c r="O124" s="368" t="n">
        <f aca="false">'Per item requirement'!T124*'Global Stock listing'!$H$35</f>
        <v>0</v>
      </c>
      <c r="P124" s="368" t="n">
        <f aca="false">'Per item requirement'!U124*'Global Stock listing'!$H$36</f>
        <v>0</v>
      </c>
      <c r="Q124" s="369" t="n">
        <f aca="false">'Per item requirement'!V124*'Global Stock listing'!$H$37</f>
        <v>0</v>
      </c>
      <c r="R124" s="366" t="n">
        <f aca="false">'Per item requirement'!W124*'Global Stock listing'!$H$38</f>
        <v>0</v>
      </c>
      <c r="S124" s="370" t="n">
        <f aca="false">'Per item requirement'!X124*'Global Stock listing'!$H$39</f>
        <v>0</v>
      </c>
      <c r="T124" s="367" t="n">
        <f aca="false">'Per item requirement'!Y124*'Global Stock listing'!$H$40</f>
        <v>0</v>
      </c>
      <c r="U124" s="368" t="n">
        <f aca="false">'Per item requirement'!Z124*'Global Stock listing'!$H$41</f>
        <v>0</v>
      </c>
      <c r="V124" s="368" t="n">
        <f aca="false">'Per item requirement'!AA124*'Global Stock listing'!$H$43</f>
        <v>0</v>
      </c>
      <c r="W124" s="369" t="n">
        <f aca="false">'Per item requirement'!AB124*'Global Stock listing'!$H$42</f>
        <v>0</v>
      </c>
      <c r="X124" s="367" t="n">
        <f aca="false">'Per item requirement'!AC124*'Global Stock listing'!$H$54</f>
        <v>0</v>
      </c>
      <c r="Y124" s="368" t="n">
        <f aca="false">'Per item requirement'!AD124*'Global Stock listing'!$H$46</f>
        <v>0</v>
      </c>
      <c r="Z124" s="368" t="n">
        <f aca="false">'Per item requirement'!AE124*'Global Stock listing'!$H$52</f>
        <v>0</v>
      </c>
      <c r="AA124" s="368" t="n">
        <f aca="false">'Per item requirement'!AF124*'Global Stock listing'!$H$50</f>
        <v>0</v>
      </c>
      <c r="AB124" s="368" t="n">
        <f aca="false">'Per item requirement'!AG124*'Global Stock listing'!$H$51</f>
        <v>0</v>
      </c>
      <c r="AC124" s="368" t="n">
        <f aca="false">'Per item requirement'!AH124*'Global Stock listing'!$H$48</f>
        <v>0</v>
      </c>
      <c r="AD124" s="368" t="n">
        <f aca="false">'Per item requirement'!AI124*'Global Stock listing'!$H$47</f>
        <v>0</v>
      </c>
      <c r="AE124" s="368" t="n">
        <f aca="false">'Per item requirement'!AJ124*'Global Stock listing'!$H$45</f>
        <v>0</v>
      </c>
      <c r="AF124" s="368" t="n">
        <f aca="false">'Per item requirement'!AK124*'Global Stock listing'!$H$44</f>
        <v>0</v>
      </c>
      <c r="AG124" s="368" t="n">
        <f aca="false">'Per item requirement'!AL124*'Global Stock listing'!$H$49</f>
        <v>0</v>
      </c>
      <c r="AH124" s="368" t="n">
        <f aca="false">'Per item requirement'!AM124*'Global Stock listing'!$H$53</f>
        <v>0</v>
      </c>
      <c r="AI124" s="368" t="n">
        <f aca="false">'Per item requirement'!AN124*'Global Stock listing'!$H$55</f>
        <v>0</v>
      </c>
      <c r="AJ124" s="368" t="n">
        <f aca="false">'Per item requirement'!AO124*'Global Stock listing'!$H$56</f>
        <v>0</v>
      </c>
      <c r="AK124" s="368" t="n">
        <f aca="false">'Per item requirement'!AP124*'Global Stock listing'!$H$57</f>
        <v>0</v>
      </c>
      <c r="AL124" s="368" t="n">
        <f aca="false">'Per item requirement'!AQ124*'Global Stock listing'!$H$58</f>
        <v>0</v>
      </c>
      <c r="AM124" s="368" t="n">
        <f aca="false">'Per item requirement'!AR124*'Global Stock listing'!$H$59</f>
        <v>0</v>
      </c>
      <c r="AN124" s="368" t="n">
        <f aca="false">'Per item requirement'!AS124*'Global Stock listing'!$H$60</f>
        <v>0</v>
      </c>
      <c r="AO124" s="368" t="n">
        <f aca="false">'Per item requirement'!AT124*'Global Stock listing'!$H$61</f>
        <v>0</v>
      </c>
      <c r="AP124" s="368" t="n">
        <f aca="false">'Per item requirement'!AU124*'Global Stock listing'!$H$62</f>
        <v>0</v>
      </c>
      <c r="AQ124" s="368" t="n">
        <f aca="false">'Per item requirement'!AV124*'Global Stock listing'!$H$63</f>
        <v>0</v>
      </c>
      <c r="AR124" s="368" t="n">
        <f aca="false">'Per item requirement'!AW124*'Global Stock listing'!$H$64</f>
        <v>0</v>
      </c>
      <c r="AS124" s="368" t="n">
        <f aca="false">'Per item requirement'!AX124*'Global Stock listing'!$H$65</f>
        <v>0</v>
      </c>
      <c r="AT124" s="368" t="n">
        <f aca="false">'Per item requirement'!AY124*'Global Stock listing'!$H$66</f>
        <v>0</v>
      </c>
      <c r="AU124" s="368" t="n">
        <f aca="false">'Per item requirement'!AZ124*'Global Stock listing'!$H$67</f>
        <v>0</v>
      </c>
      <c r="AV124" s="368" t="n">
        <f aca="false">'Per item requirement'!BA124*'Global Stock listing'!$H$68</f>
        <v>0</v>
      </c>
      <c r="AW124" s="368" t="n">
        <f aca="false">'Per item requirement'!BB124*'Global Stock listing'!$H$69</f>
        <v>0</v>
      </c>
      <c r="AX124" s="368" t="n">
        <f aca="false">'Per item requirement'!BC124*'Global Stock listing'!$H$70</f>
        <v>0</v>
      </c>
      <c r="AY124" s="368" t="n">
        <f aca="false">'Per item requirement'!BD124*'Global Stock listing'!$H$71</f>
        <v>0</v>
      </c>
      <c r="AZ124" s="368" t="n">
        <f aca="false">'Per item requirement'!BE124*'Global Stock listing'!$H$72</f>
        <v>0</v>
      </c>
      <c r="BA124" s="368" t="n">
        <f aca="false">'Per item requirement'!BF124*'Global Stock listing'!$H$73</f>
        <v>0</v>
      </c>
      <c r="BB124" s="368" t="n">
        <f aca="false">'Per item requirement'!BG124*'Global Stock listing'!$H$74</f>
        <v>0</v>
      </c>
      <c r="BC124" s="366" t="n">
        <f aca="false">'Per item requirement'!BH124*'Global Stock listing'!$G$12</f>
        <v>0</v>
      </c>
      <c r="BD124" s="366" t="n">
        <f aca="false">'Per item requirement'!BI124*'Global Stock listing'!$G$13</f>
        <v>0</v>
      </c>
      <c r="BE124" s="366" t="n">
        <f aca="false">'Per item requirement'!BJ124*'Global Stock listing'!$G$14</f>
        <v>0</v>
      </c>
      <c r="BF124" s="366" t="n">
        <f aca="false">'Per item requirement'!BK124*'Global Stock listing'!$G$15</f>
        <v>0</v>
      </c>
      <c r="BG124" s="366" t="n">
        <f aca="false">'Per item requirement'!BL124*'Global Stock listing'!$G$16</f>
        <v>0</v>
      </c>
      <c r="BH124" s="366" t="n">
        <f aca="false">'Per item requirement'!BM124*'Global Stock listing'!$G$17</f>
        <v>0</v>
      </c>
      <c r="BI124" s="366" t="n">
        <f aca="false">'Per item requirement'!BN124*'Global Stock listing'!$G$18</f>
        <v>0</v>
      </c>
      <c r="BJ124" s="366" t="n">
        <f aca="false">'Per item requirement'!BO124*'Global Stock listing'!$G$19</f>
        <v>0</v>
      </c>
      <c r="BK124" s="366" t="n">
        <f aca="false">'Per item requirement'!BP124*'Global Stock listing'!$G$20</f>
        <v>0</v>
      </c>
      <c r="BL124" s="366" t="n">
        <f aca="false">'Per item requirement'!BQ124*'Global Stock listing'!$G$21</f>
        <v>0</v>
      </c>
    </row>
    <row r="125" customFormat="false" ht="15" hidden="false" customHeight="false" outlineLevel="0" collapsed="false">
      <c r="A125" s="358"/>
      <c r="B125" s="365" t="s">
        <v>152</v>
      </c>
      <c r="C125" s="365"/>
      <c r="D125" s="365"/>
      <c r="E125" s="365"/>
      <c r="F125" s="365"/>
      <c r="G125" s="366" t="n">
        <f aca="false">SUM(H125:BL125)</f>
        <v>0</v>
      </c>
      <c r="H125" s="367" t="n">
        <f aca="false">'Per item requirement'!M125*'Global Stock listing'!$H$28</f>
        <v>0</v>
      </c>
      <c r="I125" s="368" t="n">
        <f aca="false">'Per item requirement'!N125*'Global Stock listing'!$H$29</f>
        <v>0</v>
      </c>
      <c r="J125" s="368" t="n">
        <f aca="false">'Per item requirement'!O125*'Global Stock listing'!$H$30</f>
        <v>0</v>
      </c>
      <c r="K125" s="368" t="n">
        <f aca="false">'Per item requirement'!P125*'Global Stock listing'!$H$31</f>
        <v>0</v>
      </c>
      <c r="L125" s="368" t="n">
        <f aca="false">'Per item requirement'!Q125*'Global Stock listing'!$H$32</f>
        <v>0</v>
      </c>
      <c r="M125" s="369" t="n">
        <f aca="false">'Per item requirement'!R125*'Global Stock listing'!$H$33</f>
        <v>0</v>
      </c>
      <c r="N125" s="367" t="n">
        <f aca="false">'Per item requirement'!S125*'Global Stock listing'!$H$34</f>
        <v>0</v>
      </c>
      <c r="O125" s="368" t="n">
        <f aca="false">'Per item requirement'!T125*'Global Stock listing'!$H$35</f>
        <v>0</v>
      </c>
      <c r="P125" s="368" t="n">
        <f aca="false">'Per item requirement'!U125*'Global Stock listing'!$H$36</f>
        <v>0</v>
      </c>
      <c r="Q125" s="369" t="n">
        <f aca="false">'Per item requirement'!V125*'Global Stock listing'!$H$37</f>
        <v>0</v>
      </c>
      <c r="R125" s="366" t="n">
        <f aca="false">'Per item requirement'!W125*'Global Stock listing'!$H$38</f>
        <v>0</v>
      </c>
      <c r="S125" s="370" t="n">
        <f aca="false">'Per item requirement'!X125*'Global Stock listing'!$H$39</f>
        <v>0</v>
      </c>
      <c r="T125" s="367" t="n">
        <f aca="false">'Per item requirement'!Y125*'Global Stock listing'!$H$40</f>
        <v>0</v>
      </c>
      <c r="U125" s="368" t="n">
        <f aca="false">'Per item requirement'!Z125*'Global Stock listing'!$H$41</f>
        <v>0</v>
      </c>
      <c r="V125" s="368" t="n">
        <f aca="false">'Per item requirement'!AA125*'Global Stock listing'!$H$43</f>
        <v>0</v>
      </c>
      <c r="W125" s="369" t="n">
        <f aca="false">'Per item requirement'!AB125*'Global Stock listing'!$H$42</f>
        <v>0</v>
      </c>
      <c r="X125" s="367" t="n">
        <f aca="false">'Per item requirement'!AC125*'Global Stock listing'!$H$54</f>
        <v>0</v>
      </c>
      <c r="Y125" s="368" t="n">
        <f aca="false">'Per item requirement'!AD125*'Global Stock listing'!$H$46</f>
        <v>0</v>
      </c>
      <c r="Z125" s="368" t="n">
        <f aca="false">'Per item requirement'!AE125*'Global Stock listing'!$H$52</f>
        <v>0</v>
      </c>
      <c r="AA125" s="368" t="n">
        <f aca="false">'Per item requirement'!AF125*'Global Stock listing'!$H$50</f>
        <v>0</v>
      </c>
      <c r="AB125" s="368" t="n">
        <f aca="false">'Per item requirement'!AG125*'Global Stock listing'!$H$51</f>
        <v>0</v>
      </c>
      <c r="AC125" s="368" t="n">
        <f aca="false">'Per item requirement'!AH125*'Global Stock listing'!$H$48</f>
        <v>0</v>
      </c>
      <c r="AD125" s="368" t="n">
        <f aca="false">'Per item requirement'!AI125*'Global Stock listing'!$H$47</f>
        <v>0</v>
      </c>
      <c r="AE125" s="368" t="n">
        <f aca="false">'Per item requirement'!AJ125*'Global Stock listing'!$H$45</f>
        <v>0</v>
      </c>
      <c r="AF125" s="368" t="n">
        <f aca="false">'Per item requirement'!AK125*'Global Stock listing'!$H$44</f>
        <v>0</v>
      </c>
      <c r="AG125" s="368" t="n">
        <f aca="false">'Per item requirement'!AL125*'Global Stock listing'!$H$49</f>
        <v>0</v>
      </c>
      <c r="AH125" s="368" t="n">
        <f aca="false">'Per item requirement'!AM125*'Global Stock listing'!$H$53</f>
        <v>0</v>
      </c>
      <c r="AI125" s="368" t="n">
        <f aca="false">'Per item requirement'!AN125*'Global Stock listing'!$H$55</f>
        <v>0</v>
      </c>
      <c r="AJ125" s="368" t="n">
        <f aca="false">'Per item requirement'!AO125*'Global Stock listing'!$H$56</f>
        <v>0</v>
      </c>
      <c r="AK125" s="368" t="n">
        <f aca="false">'Per item requirement'!AP125*'Global Stock listing'!$H$57</f>
        <v>0</v>
      </c>
      <c r="AL125" s="368" t="n">
        <f aca="false">'Per item requirement'!AQ125*'Global Stock listing'!$H$58</f>
        <v>0</v>
      </c>
      <c r="AM125" s="368" t="n">
        <f aca="false">'Per item requirement'!AR125*'Global Stock listing'!$H$59</f>
        <v>0</v>
      </c>
      <c r="AN125" s="368" t="n">
        <f aca="false">'Per item requirement'!AS125*'Global Stock listing'!$H$60</f>
        <v>0</v>
      </c>
      <c r="AO125" s="368" t="n">
        <f aca="false">'Per item requirement'!AT125*'Global Stock listing'!$H$61</f>
        <v>0</v>
      </c>
      <c r="AP125" s="368" t="n">
        <f aca="false">'Per item requirement'!AU125*'Global Stock listing'!$H$62</f>
        <v>0</v>
      </c>
      <c r="AQ125" s="368" t="n">
        <f aca="false">'Per item requirement'!AV125*'Global Stock listing'!$H$63</f>
        <v>0</v>
      </c>
      <c r="AR125" s="368" t="n">
        <f aca="false">'Per item requirement'!AW125*'Global Stock listing'!$H$64</f>
        <v>0</v>
      </c>
      <c r="AS125" s="368" t="n">
        <f aca="false">'Per item requirement'!AX125*'Global Stock listing'!$H$65</f>
        <v>0</v>
      </c>
      <c r="AT125" s="368" t="n">
        <f aca="false">'Per item requirement'!AY125*'Global Stock listing'!$H$66</f>
        <v>0</v>
      </c>
      <c r="AU125" s="368" t="n">
        <f aca="false">'Per item requirement'!AZ125*'Global Stock listing'!$H$67</f>
        <v>0</v>
      </c>
      <c r="AV125" s="368" t="n">
        <f aca="false">'Per item requirement'!BA125*'Global Stock listing'!$H$68</f>
        <v>0</v>
      </c>
      <c r="AW125" s="368" t="n">
        <f aca="false">'Per item requirement'!BB125*'Global Stock listing'!$H$69</f>
        <v>0</v>
      </c>
      <c r="AX125" s="368" t="n">
        <f aca="false">'Per item requirement'!BC125*'Global Stock listing'!$H$70</f>
        <v>0</v>
      </c>
      <c r="AY125" s="368" t="n">
        <f aca="false">'Per item requirement'!BD125*'Global Stock listing'!$H$71</f>
        <v>0</v>
      </c>
      <c r="AZ125" s="368" t="n">
        <f aca="false">'Per item requirement'!BE125*'Global Stock listing'!$H$72</f>
        <v>0</v>
      </c>
      <c r="BA125" s="368" t="n">
        <f aca="false">'Per item requirement'!BF125*'Global Stock listing'!$H$73</f>
        <v>0</v>
      </c>
      <c r="BB125" s="368" t="n">
        <f aca="false">'Per item requirement'!BG125*'Global Stock listing'!$H$74</f>
        <v>0</v>
      </c>
      <c r="BC125" s="366" t="n">
        <f aca="false">'Per item requirement'!BH125*'Global Stock listing'!$G$12</f>
        <v>0</v>
      </c>
      <c r="BD125" s="366" t="n">
        <f aca="false">'Per item requirement'!BI125*'Global Stock listing'!$G$13</f>
        <v>0</v>
      </c>
      <c r="BE125" s="366" t="n">
        <f aca="false">'Per item requirement'!BJ125*'Global Stock listing'!$G$14</f>
        <v>0</v>
      </c>
      <c r="BF125" s="366" t="n">
        <f aca="false">'Per item requirement'!BK125*'Global Stock listing'!$G$15</f>
        <v>0</v>
      </c>
      <c r="BG125" s="366" t="n">
        <f aca="false">'Per item requirement'!BL125*'Global Stock listing'!$G$16</f>
        <v>0</v>
      </c>
      <c r="BH125" s="366" t="n">
        <f aca="false">'Per item requirement'!BM125*'Global Stock listing'!$G$17</f>
        <v>0</v>
      </c>
      <c r="BI125" s="366" t="n">
        <f aca="false">'Per item requirement'!BN125*'Global Stock listing'!$G$18</f>
        <v>0</v>
      </c>
      <c r="BJ125" s="366" t="n">
        <f aca="false">'Per item requirement'!BO125*'Global Stock listing'!$G$19</f>
        <v>0</v>
      </c>
      <c r="BK125" s="366" t="n">
        <f aca="false">'Per item requirement'!BP125*'Global Stock listing'!$G$20</f>
        <v>0</v>
      </c>
      <c r="BL125" s="366" t="n">
        <f aca="false">'Per item requirement'!BQ125*'Global Stock listing'!$G$21</f>
        <v>0</v>
      </c>
    </row>
    <row r="126" customFormat="false" ht="15" hidden="false" customHeight="false" outlineLevel="0" collapsed="false">
      <c r="A126" s="358"/>
      <c r="B126" s="365" t="s">
        <v>153</v>
      </c>
      <c r="C126" s="365"/>
      <c r="D126" s="365"/>
      <c r="E126" s="365"/>
      <c r="F126" s="365"/>
      <c r="G126" s="366" t="n">
        <f aca="false">SUM(H126:BL126)</f>
        <v>0</v>
      </c>
      <c r="H126" s="367" t="n">
        <f aca="false">'Per item requirement'!M126*'Global Stock listing'!$H$28</f>
        <v>0</v>
      </c>
      <c r="I126" s="368" t="n">
        <f aca="false">'Per item requirement'!N126*'Global Stock listing'!$H$29</f>
        <v>0</v>
      </c>
      <c r="J126" s="368" t="n">
        <f aca="false">'Per item requirement'!O126*'Global Stock listing'!$H$30</f>
        <v>0</v>
      </c>
      <c r="K126" s="368" t="n">
        <f aca="false">'Per item requirement'!P126*'Global Stock listing'!$H$31</f>
        <v>0</v>
      </c>
      <c r="L126" s="368" t="n">
        <f aca="false">'Per item requirement'!Q126*'Global Stock listing'!$H$32</f>
        <v>0</v>
      </c>
      <c r="M126" s="369" t="n">
        <f aca="false">'Per item requirement'!R126*'Global Stock listing'!$H$33</f>
        <v>0</v>
      </c>
      <c r="N126" s="367" t="n">
        <f aca="false">'Per item requirement'!S126*'Global Stock listing'!$H$34</f>
        <v>0</v>
      </c>
      <c r="O126" s="368" t="n">
        <f aca="false">'Per item requirement'!T126*'Global Stock listing'!$H$35</f>
        <v>0</v>
      </c>
      <c r="P126" s="368" t="n">
        <f aca="false">'Per item requirement'!U126*'Global Stock listing'!$H$36</f>
        <v>0</v>
      </c>
      <c r="Q126" s="369" t="n">
        <f aca="false">'Per item requirement'!V126*'Global Stock listing'!$H$37</f>
        <v>0</v>
      </c>
      <c r="R126" s="366" t="n">
        <f aca="false">'Per item requirement'!W126*'Global Stock listing'!$H$38</f>
        <v>0</v>
      </c>
      <c r="S126" s="370" t="n">
        <f aca="false">'Per item requirement'!X126*'Global Stock listing'!$H$39</f>
        <v>0</v>
      </c>
      <c r="T126" s="367" t="n">
        <f aca="false">'Per item requirement'!Y126*'Global Stock listing'!$H$40</f>
        <v>0</v>
      </c>
      <c r="U126" s="368" t="n">
        <f aca="false">'Per item requirement'!Z126*'Global Stock listing'!$H$41</f>
        <v>0</v>
      </c>
      <c r="V126" s="368" t="n">
        <f aca="false">'Per item requirement'!AA126*'Global Stock listing'!$H$43</f>
        <v>0</v>
      </c>
      <c r="W126" s="369" t="n">
        <f aca="false">'Per item requirement'!AB126*'Global Stock listing'!$H$42</f>
        <v>0</v>
      </c>
      <c r="X126" s="367" t="n">
        <f aca="false">'Per item requirement'!AC126*'Global Stock listing'!$H$54</f>
        <v>0</v>
      </c>
      <c r="Y126" s="368" t="n">
        <f aca="false">'Per item requirement'!AD126*'Global Stock listing'!$H$46</f>
        <v>0</v>
      </c>
      <c r="Z126" s="368" t="n">
        <f aca="false">'Per item requirement'!AE126*'Global Stock listing'!$H$52</f>
        <v>0</v>
      </c>
      <c r="AA126" s="368" t="n">
        <f aca="false">'Per item requirement'!AF126*'Global Stock listing'!$H$50</f>
        <v>0</v>
      </c>
      <c r="AB126" s="368" t="n">
        <f aca="false">'Per item requirement'!AG126*'Global Stock listing'!$H$51</f>
        <v>0</v>
      </c>
      <c r="AC126" s="368" t="n">
        <f aca="false">'Per item requirement'!AH126*'Global Stock listing'!$H$48</f>
        <v>0</v>
      </c>
      <c r="AD126" s="368" t="n">
        <f aca="false">'Per item requirement'!AI126*'Global Stock listing'!$H$47</f>
        <v>0</v>
      </c>
      <c r="AE126" s="368" t="n">
        <f aca="false">'Per item requirement'!AJ126*'Global Stock listing'!$H$45</f>
        <v>0</v>
      </c>
      <c r="AF126" s="368" t="n">
        <f aca="false">'Per item requirement'!AK126*'Global Stock listing'!$H$44</f>
        <v>0</v>
      </c>
      <c r="AG126" s="368" t="n">
        <f aca="false">'Per item requirement'!AL126*'Global Stock listing'!$H$49</f>
        <v>0</v>
      </c>
      <c r="AH126" s="368" t="n">
        <f aca="false">'Per item requirement'!AM126*'Global Stock listing'!$H$53</f>
        <v>0</v>
      </c>
      <c r="AI126" s="368" t="n">
        <f aca="false">'Per item requirement'!AN126*'Global Stock listing'!$H$55</f>
        <v>0</v>
      </c>
      <c r="AJ126" s="368" t="n">
        <f aca="false">'Per item requirement'!AO126*'Global Stock listing'!$H$56</f>
        <v>0</v>
      </c>
      <c r="AK126" s="368" t="n">
        <f aca="false">'Per item requirement'!AP126*'Global Stock listing'!$H$57</f>
        <v>0</v>
      </c>
      <c r="AL126" s="368" t="n">
        <f aca="false">'Per item requirement'!AQ126*'Global Stock listing'!$H$58</f>
        <v>0</v>
      </c>
      <c r="AM126" s="368" t="n">
        <f aca="false">'Per item requirement'!AR126*'Global Stock listing'!$H$59</f>
        <v>0</v>
      </c>
      <c r="AN126" s="368" t="n">
        <f aca="false">'Per item requirement'!AS126*'Global Stock listing'!$H$60</f>
        <v>0</v>
      </c>
      <c r="AO126" s="368" t="n">
        <f aca="false">'Per item requirement'!AT126*'Global Stock listing'!$H$61</f>
        <v>0</v>
      </c>
      <c r="AP126" s="368" t="n">
        <f aca="false">'Per item requirement'!AU126*'Global Stock listing'!$H$62</f>
        <v>0</v>
      </c>
      <c r="AQ126" s="368" t="n">
        <f aca="false">'Per item requirement'!AV126*'Global Stock listing'!$H$63</f>
        <v>0</v>
      </c>
      <c r="AR126" s="368" t="n">
        <f aca="false">'Per item requirement'!AW126*'Global Stock listing'!$H$64</f>
        <v>0</v>
      </c>
      <c r="AS126" s="368" t="n">
        <f aca="false">'Per item requirement'!AX126*'Global Stock listing'!$H$65</f>
        <v>0</v>
      </c>
      <c r="AT126" s="368" t="n">
        <f aca="false">'Per item requirement'!AY126*'Global Stock listing'!$H$66</f>
        <v>0</v>
      </c>
      <c r="AU126" s="368" t="n">
        <f aca="false">'Per item requirement'!AZ126*'Global Stock listing'!$H$67</f>
        <v>0</v>
      </c>
      <c r="AV126" s="368" t="n">
        <f aca="false">'Per item requirement'!BA126*'Global Stock listing'!$H$68</f>
        <v>0</v>
      </c>
      <c r="AW126" s="368" t="n">
        <f aca="false">'Per item requirement'!BB126*'Global Stock listing'!$H$69</f>
        <v>0</v>
      </c>
      <c r="AX126" s="368" t="n">
        <f aca="false">'Per item requirement'!BC126*'Global Stock listing'!$H$70</f>
        <v>0</v>
      </c>
      <c r="AY126" s="368" t="n">
        <f aca="false">'Per item requirement'!BD126*'Global Stock listing'!$H$71</f>
        <v>0</v>
      </c>
      <c r="AZ126" s="368" t="n">
        <f aca="false">'Per item requirement'!BE126*'Global Stock listing'!$H$72</f>
        <v>0</v>
      </c>
      <c r="BA126" s="368" t="n">
        <f aca="false">'Per item requirement'!BF126*'Global Stock listing'!$H$73</f>
        <v>0</v>
      </c>
      <c r="BB126" s="368" t="n">
        <f aca="false">'Per item requirement'!BG126*'Global Stock listing'!$H$74</f>
        <v>0</v>
      </c>
      <c r="BC126" s="366" t="n">
        <f aca="false">'Per item requirement'!BH126*'Global Stock listing'!$G$12</f>
        <v>0</v>
      </c>
      <c r="BD126" s="366" t="n">
        <f aca="false">'Per item requirement'!BI126*'Global Stock listing'!$G$13</f>
        <v>0</v>
      </c>
      <c r="BE126" s="366" t="n">
        <f aca="false">'Per item requirement'!BJ126*'Global Stock listing'!$G$14</f>
        <v>0</v>
      </c>
      <c r="BF126" s="366" t="n">
        <f aca="false">'Per item requirement'!BK126*'Global Stock listing'!$G$15</f>
        <v>0</v>
      </c>
      <c r="BG126" s="366" t="n">
        <f aca="false">'Per item requirement'!BL126*'Global Stock listing'!$G$16</f>
        <v>0</v>
      </c>
      <c r="BH126" s="366" t="n">
        <f aca="false">'Per item requirement'!BM126*'Global Stock listing'!$G$17</f>
        <v>0</v>
      </c>
      <c r="BI126" s="366" t="n">
        <f aca="false">'Per item requirement'!BN126*'Global Stock listing'!$G$18</f>
        <v>0</v>
      </c>
      <c r="BJ126" s="366" t="n">
        <f aca="false">'Per item requirement'!BO126*'Global Stock listing'!$G$19</f>
        <v>0</v>
      </c>
      <c r="BK126" s="366" t="n">
        <f aca="false">'Per item requirement'!BP126*'Global Stock listing'!$G$20</f>
        <v>0</v>
      </c>
      <c r="BL126" s="366" t="n">
        <f aca="false">'Per item requirement'!BQ126*'Global Stock listing'!$G$21</f>
        <v>0</v>
      </c>
    </row>
    <row r="127" customFormat="false" ht="15" hidden="false" customHeight="false" outlineLevel="0" collapsed="false">
      <c r="A127" s="358"/>
      <c r="B127" s="365" t="s">
        <v>154</v>
      </c>
      <c r="C127" s="365"/>
      <c r="D127" s="365"/>
      <c r="E127" s="365"/>
      <c r="F127" s="365"/>
      <c r="G127" s="366" t="n">
        <f aca="false">SUM(H127:BL127)</f>
        <v>0</v>
      </c>
      <c r="H127" s="367" t="n">
        <f aca="false">'Per item requirement'!M127*'Global Stock listing'!$H$28</f>
        <v>0</v>
      </c>
      <c r="I127" s="368" t="n">
        <f aca="false">'Per item requirement'!N127*'Global Stock listing'!$H$29</f>
        <v>0</v>
      </c>
      <c r="J127" s="368" t="n">
        <f aca="false">'Per item requirement'!O127*'Global Stock listing'!$H$30</f>
        <v>0</v>
      </c>
      <c r="K127" s="368" t="n">
        <f aca="false">'Per item requirement'!P127*'Global Stock listing'!$H$31</f>
        <v>0</v>
      </c>
      <c r="L127" s="368" t="n">
        <f aca="false">'Per item requirement'!Q127*'Global Stock listing'!$H$32</f>
        <v>0</v>
      </c>
      <c r="M127" s="369" t="n">
        <f aca="false">'Per item requirement'!R127*'Global Stock listing'!$H$33</f>
        <v>0</v>
      </c>
      <c r="N127" s="367" t="n">
        <f aca="false">'Per item requirement'!S127*'Global Stock listing'!$H$34</f>
        <v>0</v>
      </c>
      <c r="O127" s="368" t="n">
        <f aca="false">'Per item requirement'!T127*'Global Stock listing'!$H$35</f>
        <v>0</v>
      </c>
      <c r="P127" s="368" t="n">
        <f aca="false">'Per item requirement'!U127*'Global Stock listing'!$H$36</f>
        <v>0</v>
      </c>
      <c r="Q127" s="369" t="n">
        <f aca="false">'Per item requirement'!V127*'Global Stock listing'!$H$37</f>
        <v>0</v>
      </c>
      <c r="R127" s="366" t="n">
        <f aca="false">'Per item requirement'!W127*'Global Stock listing'!$H$38</f>
        <v>0</v>
      </c>
      <c r="S127" s="370" t="n">
        <f aca="false">'Per item requirement'!X127*'Global Stock listing'!$H$39</f>
        <v>0</v>
      </c>
      <c r="T127" s="367" t="n">
        <f aca="false">'Per item requirement'!Y127*'Global Stock listing'!$H$40</f>
        <v>0</v>
      </c>
      <c r="U127" s="368" t="n">
        <f aca="false">'Per item requirement'!Z127*'Global Stock listing'!$H$41</f>
        <v>0</v>
      </c>
      <c r="V127" s="368" t="n">
        <f aca="false">'Per item requirement'!AA127*'Global Stock listing'!$H$43</f>
        <v>0</v>
      </c>
      <c r="W127" s="369" t="n">
        <f aca="false">'Per item requirement'!AB127*'Global Stock listing'!$H$42</f>
        <v>0</v>
      </c>
      <c r="X127" s="367" t="n">
        <f aca="false">'Per item requirement'!AC127*'Global Stock listing'!$H$54</f>
        <v>0</v>
      </c>
      <c r="Y127" s="368" t="n">
        <f aca="false">'Per item requirement'!AD127*'Global Stock listing'!$H$46</f>
        <v>0</v>
      </c>
      <c r="Z127" s="368" t="n">
        <f aca="false">'Per item requirement'!AE127*'Global Stock listing'!$H$52</f>
        <v>0</v>
      </c>
      <c r="AA127" s="368" t="n">
        <f aca="false">'Per item requirement'!AF127*'Global Stock listing'!$H$50</f>
        <v>0</v>
      </c>
      <c r="AB127" s="368" t="n">
        <f aca="false">'Per item requirement'!AG127*'Global Stock listing'!$H$51</f>
        <v>0</v>
      </c>
      <c r="AC127" s="368" t="n">
        <f aca="false">'Per item requirement'!AH127*'Global Stock listing'!$H$48</f>
        <v>0</v>
      </c>
      <c r="AD127" s="368" t="n">
        <f aca="false">'Per item requirement'!AI127*'Global Stock listing'!$H$47</f>
        <v>0</v>
      </c>
      <c r="AE127" s="368" t="n">
        <f aca="false">'Per item requirement'!AJ127*'Global Stock listing'!$H$45</f>
        <v>0</v>
      </c>
      <c r="AF127" s="368" t="n">
        <f aca="false">'Per item requirement'!AK127*'Global Stock listing'!$H$44</f>
        <v>0</v>
      </c>
      <c r="AG127" s="368" t="n">
        <f aca="false">'Per item requirement'!AL127*'Global Stock listing'!$H$49</f>
        <v>0</v>
      </c>
      <c r="AH127" s="368" t="n">
        <f aca="false">'Per item requirement'!AM127*'Global Stock listing'!$H$53</f>
        <v>0</v>
      </c>
      <c r="AI127" s="368" t="n">
        <f aca="false">'Per item requirement'!AN127*'Global Stock listing'!$H$55</f>
        <v>0</v>
      </c>
      <c r="AJ127" s="368" t="n">
        <f aca="false">'Per item requirement'!AO127*'Global Stock listing'!$H$56</f>
        <v>0</v>
      </c>
      <c r="AK127" s="368" t="n">
        <f aca="false">'Per item requirement'!AP127*'Global Stock listing'!$H$57</f>
        <v>0</v>
      </c>
      <c r="AL127" s="368" t="n">
        <f aca="false">'Per item requirement'!AQ127*'Global Stock listing'!$H$58</f>
        <v>0</v>
      </c>
      <c r="AM127" s="368" t="n">
        <f aca="false">'Per item requirement'!AR127*'Global Stock listing'!$H$59</f>
        <v>0</v>
      </c>
      <c r="AN127" s="368" t="n">
        <f aca="false">'Per item requirement'!AS127*'Global Stock listing'!$H$60</f>
        <v>0</v>
      </c>
      <c r="AO127" s="368" t="n">
        <f aca="false">'Per item requirement'!AT127*'Global Stock listing'!$H$61</f>
        <v>0</v>
      </c>
      <c r="AP127" s="368" t="n">
        <f aca="false">'Per item requirement'!AU127*'Global Stock listing'!$H$62</f>
        <v>0</v>
      </c>
      <c r="AQ127" s="368" t="n">
        <f aca="false">'Per item requirement'!AV127*'Global Stock listing'!$H$63</f>
        <v>0</v>
      </c>
      <c r="AR127" s="368" t="n">
        <f aca="false">'Per item requirement'!AW127*'Global Stock listing'!$H$64</f>
        <v>0</v>
      </c>
      <c r="AS127" s="368" t="n">
        <f aca="false">'Per item requirement'!AX127*'Global Stock listing'!$H$65</f>
        <v>0</v>
      </c>
      <c r="AT127" s="368" t="n">
        <f aca="false">'Per item requirement'!AY127*'Global Stock listing'!$H$66</f>
        <v>0</v>
      </c>
      <c r="AU127" s="368" t="n">
        <f aca="false">'Per item requirement'!AZ127*'Global Stock listing'!$H$67</f>
        <v>0</v>
      </c>
      <c r="AV127" s="368" t="n">
        <f aca="false">'Per item requirement'!BA127*'Global Stock listing'!$H$68</f>
        <v>0</v>
      </c>
      <c r="AW127" s="368" t="n">
        <f aca="false">'Per item requirement'!BB127*'Global Stock listing'!$H$69</f>
        <v>0</v>
      </c>
      <c r="AX127" s="368" t="n">
        <f aca="false">'Per item requirement'!BC127*'Global Stock listing'!$H$70</f>
        <v>0</v>
      </c>
      <c r="AY127" s="368" t="n">
        <f aca="false">'Per item requirement'!BD127*'Global Stock listing'!$H$71</f>
        <v>0</v>
      </c>
      <c r="AZ127" s="368" t="n">
        <f aca="false">'Per item requirement'!BE127*'Global Stock listing'!$H$72</f>
        <v>0</v>
      </c>
      <c r="BA127" s="368" t="n">
        <f aca="false">'Per item requirement'!BF127*'Global Stock listing'!$H$73</f>
        <v>0</v>
      </c>
      <c r="BB127" s="368" t="n">
        <f aca="false">'Per item requirement'!BG127*'Global Stock listing'!$H$74</f>
        <v>0</v>
      </c>
      <c r="BC127" s="366" t="n">
        <f aca="false">'Per item requirement'!BH127*'Global Stock listing'!$G$12</f>
        <v>0</v>
      </c>
      <c r="BD127" s="366" t="n">
        <f aca="false">'Per item requirement'!BI127*'Global Stock listing'!$G$13</f>
        <v>0</v>
      </c>
      <c r="BE127" s="366" t="n">
        <f aca="false">'Per item requirement'!BJ127*'Global Stock listing'!$G$14</f>
        <v>0</v>
      </c>
      <c r="BF127" s="366" t="n">
        <f aca="false">'Per item requirement'!BK127*'Global Stock listing'!$G$15</f>
        <v>0</v>
      </c>
      <c r="BG127" s="366" t="n">
        <f aca="false">'Per item requirement'!BL127*'Global Stock listing'!$G$16</f>
        <v>0</v>
      </c>
      <c r="BH127" s="366" t="n">
        <f aca="false">'Per item requirement'!BM127*'Global Stock listing'!$G$17</f>
        <v>0</v>
      </c>
      <c r="BI127" s="366" t="n">
        <f aca="false">'Per item requirement'!BN127*'Global Stock listing'!$G$18</f>
        <v>0</v>
      </c>
      <c r="BJ127" s="366" t="n">
        <f aca="false">'Per item requirement'!BO127*'Global Stock listing'!$G$19</f>
        <v>0</v>
      </c>
      <c r="BK127" s="366" t="n">
        <f aca="false">'Per item requirement'!BP127*'Global Stock listing'!$G$20</f>
        <v>0</v>
      </c>
      <c r="BL127" s="366" t="n">
        <f aca="false">'Per item requirement'!BQ127*'Global Stock listing'!$G$21</f>
        <v>0</v>
      </c>
    </row>
    <row r="128" customFormat="false" ht="15" hidden="false" customHeight="false" outlineLevel="0" collapsed="false">
      <c r="A128" s="358"/>
      <c r="B128" s="365" t="s">
        <v>155</v>
      </c>
      <c r="C128" s="365"/>
      <c r="D128" s="365"/>
      <c r="E128" s="365"/>
      <c r="F128" s="365"/>
      <c r="G128" s="366" t="n">
        <f aca="false">SUM(H128:BL128)</f>
        <v>0</v>
      </c>
      <c r="H128" s="367" t="n">
        <f aca="false">'Per item requirement'!M128*'Global Stock listing'!$H$28</f>
        <v>0</v>
      </c>
      <c r="I128" s="368" t="n">
        <f aca="false">'Per item requirement'!N128*'Global Stock listing'!$H$29</f>
        <v>0</v>
      </c>
      <c r="J128" s="368" t="n">
        <f aca="false">'Per item requirement'!O128*'Global Stock listing'!$H$30</f>
        <v>0</v>
      </c>
      <c r="K128" s="368" t="n">
        <f aca="false">'Per item requirement'!P128*'Global Stock listing'!$H$31</f>
        <v>0</v>
      </c>
      <c r="L128" s="368" t="n">
        <f aca="false">'Per item requirement'!Q128*'Global Stock listing'!$H$32</f>
        <v>0</v>
      </c>
      <c r="M128" s="369" t="n">
        <f aca="false">'Per item requirement'!R128*'Global Stock listing'!$H$33</f>
        <v>0</v>
      </c>
      <c r="N128" s="367" t="n">
        <f aca="false">'Per item requirement'!S128*'Global Stock listing'!$H$34</f>
        <v>0</v>
      </c>
      <c r="O128" s="368" t="n">
        <f aca="false">'Per item requirement'!T128*'Global Stock listing'!$H$35</f>
        <v>0</v>
      </c>
      <c r="P128" s="368" t="n">
        <f aca="false">'Per item requirement'!U128*'Global Stock listing'!$H$36</f>
        <v>0</v>
      </c>
      <c r="Q128" s="369" t="n">
        <f aca="false">'Per item requirement'!V128*'Global Stock listing'!$H$37</f>
        <v>0</v>
      </c>
      <c r="R128" s="366" t="n">
        <f aca="false">'Per item requirement'!W128*'Global Stock listing'!$H$38</f>
        <v>0</v>
      </c>
      <c r="S128" s="370" t="n">
        <f aca="false">'Per item requirement'!X128*'Global Stock listing'!$H$39</f>
        <v>0</v>
      </c>
      <c r="T128" s="367" t="n">
        <f aca="false">'Per item requirement'!Y128*'Global Stock listing'!$H$40</f>
        <v>0</v>
      </c>
      <c r="U128" s="368" t="n">
        <f aca="false">'Per item requirement'!Z128*'Global Stock listing'!$H$41</f>
        <v>0</v>
      </c>
      <c r="V128" s="368" t="n">
        <f aca="false">'Per item requirement'!AA128*'Global Stock listing'!$H$43</f>
        <v>0</v>
      </c>
      <c r="W128" s="369" t="n">
        <f aca="false">'Per item requirement'!AB128*'Global Stock listing'!$H$42</f>
        <v>0</v>
      </c>
      <c r="X128" s="367" t="n">
        <f aca="false">'Per item requirement'!AC128*'Global Stock listing'!$H$54</f>
        <v>0</v>
      </c>
      <c r="Y128" s="368" t="n">
        <f aca="false">'Per item requirement'!AD128*'Global Stock listing'!$H$46</f>
        <v>0</v>
      </c>
      <c r="Z128" s="368" t="n">
        <f aca="false">'Per item requirement'!AE128*'Global Stock listing'!$H$52</f>
        <v>0</v>
      </c>
      <c r="AA128" s="368" t="n">
        <f aca="false">'Per item requirement'!AF128*'Global Stock listing'!$H$50</f>
        <v>0</v>
      </c>
      <c r="AB128" s="368" t="n">
        <f aca="false">'Per item requirement'!AG128*'Global Stock listing'!$H$51</f>
        <v>0</v>
      </c>
      <c r="AC128" s="368" t="n">
        <f aca="false">'Per item requirement'!AH128*'Global Stock listing'!$H$48</f>
        <v>0</v>
      </c>
      <c r="AD128" s="368" t="n">
        <f aca="false">'Per item requirement'!AI128*'Global Stock listing'!$H$47</f>
        <v>0</v>
      </c>
      <c r="AE128" s="368" t="n">
        <f aca="false">'Per item requirement'!AJ128*'Global Stock listing'!$H$45</f>
        <v>0</v>
      </c>
      <c r="AF128" s="368" t="n">
        <f aca="false">'Per item requirement'!AK128*'Global Stock listing'!$H$44</f>
        <v>0</v>
      </c>
      <c r="AG128" s="368" t="n">
        <f aca="false">'Per item requirement'!AL128*'Global Stock listing'!$H$49</f>
        <v>0</v>
      </c>
      <c r="AH128" s="368" t="n">
        <f aca="false">'Per item requirement'!AM128*'Global Stock listing'!$H$53</f>
        <v>0</v>
      </c>
      <c r="AI128" s="368" t="n">
        <f aca="false">'Per item requirement'!AN128*'Global Stock listing'!$H$55</f>
        <v>0</v>
      </c>
      <c r="AJ128" s="368" t="n">
        <f aca="false">'Per item requirement'!AO128*'Global Stock listing'!$H$56</f>
        <v>0</v>
      </c>
      <c r="AK128" s="368" t="n">
        <f aca="false">'Per item requirement'!AP128*'Global Stock listing'!$H$57</f>
        <v>0</v>
      </c>
      <c r="AL128" s="368" t="n">
        <f aca="false">'Per item requirement'!AQ128*'Global Stock listing'!$H$58</f>
        <v>0</v>
      </c>
      <c r="AM128" s="368" t="n">
        <f aca="false">'Per item requirement'!AR128*'Global Stock listing'!$H$59</f>
        <v>0</v>
      </c>
      <c r="AN128" s="368" t="n">
        <f aca="false">'Per item requirement'!AS128*'Global Stock listing'!$H$60</f>
        <v>0</v>
      </c>
      <c r="AO128" s="368" t="n">
        <f aca="false">'Per item requirement'!AT128*'Global Stock listing'!$H$61</f>
        <v>0</v>
      </c>
      <c r="AP128" s="368" t="n">
        <f aca="false">'Per item requirement'!AU128*'Global Stock listing'!$H$62</f>
        <v>0</v>
      </c>
      <c r="AQ128" s="368" t="n">
        <f aca="false">'Per item requirement'!AV128*'Global Stock listing'!$H$63</f>
        <v>0</v>
      </c>
      <c r="AR128" s="368" t="n">
        <f aca="false">'Per item requirement'!AW128*'Global Stock listing'!$H$64</f>
        <v>0</v>
      </c>
      <c r="AS128" s="368" t="n">
        <f aca="false">'Per item requirement'!AX128*'Global Stock listing'!$H$65</f>
        <v>0</v>
      </c>
      <c r="AT128" s="368" t="n">
        <f aca="false">'Per item requirement'!AY128*'Global Stock listing'!$H$66</f>
        <v>0</v>
      </c>
      <c r="AU128" s="368" t="n">
        <f aca="false">'Per item requirement'!AZ128*'Global Stock listing'!$H$67</f>
        <v>0</v>
      </c>
      <c r="AV128" s="368" t="n">
        <f aca="false">'Per item requirement'!BA128*'Global Stock listing'!$H$68</f>
        <v>0</v>
      </c>
      <c r="AW128" s="368" t="n">
        <f aca="false">'Per item requirement'!BB128*'Global Stock listing'!$H$69</f>
        <v>0</v>
      </c>
      <c r="AX128" s="368" t="n">
        <f aca="false">'Per item requirement'!BC128*'Global Stock listing'!$H$70</f>
        <v>0</v>
      </c>
      <c r="AY128" s="368" t="n">
        <f aca="false">'Per item requirement'!BD128*'Global Stock listing'!$H$71</f>
        <v>0</v>
      </c>
      <c r="AZ128" s="368" t="n">
        <f aca="false">'Per item requirement'!BE128*'Global Stock listing'!$H$72</f>
        <v>0</v>
      </c>
      <c r="BA128" s="368" t="n">
        <f aca="false">'Per item requirement'!BF128*'Global Stock listing'!$H$73</f>
        <v>0</v>
      </c>
      <c r="BB128" s="368" t="n">
        <f aca="false">'Per item requirement'!BG128*'Global Stock listing'!$H$74</f>
        <v>0</v>
      </c>
      <c r="BC128" s="366" t="n">
        <f aca="false">'Per item requirement'!BH128*'Global Stock listing'!$G$12</f>
        <v>0</v>
      </c>
      <c r="BD128" s="366" t="n">
        <f aca="false">'Per item requirement'!BI128*'Global Stock listing'!$G$13</f>
        <v>0</v>
      </c>
      <c r="BE128" s="366" t="n">
        <f aca="false">'Per item requirement'!BJ128*'Global Stock listing'!$G$14</f>
        <v>0</v>
      </c>
      <c r="BF128" s="366" t="n">
        <f aca="false">'Per item requirement'!BK128*'Global Stock listing'!$G$15</f>
        <v>0</v>
      </c>
      <c r="BG128" s="366" t="n">
        <f aca="false">'Per item requirement'!BL128*'Global Stock listing'!$G$16</f>
        <v>0</v>
      </c>
      <c r="BH128" s="366" t="n">
        <f aca="false">'Per item requirement'!BM128*'Global Stock listing'!$G$17</f>
        <v>0</v>
      </c>
      <c r="BI128" s="366" t="n">
        <f aca="false">'Per item requirement'!BN128*'Global Stock listing'!$G$18</f>
        <v>0</v>
      </c>
      <c r="BJ128" s="366" t="n">
        <f aca="false">'Per item requirement'!BO128*'Global Stock listing'!$G$19</f>
        <v>0</v>
      </c>
      <c r="BK128" s="366" t="n">
        <f aca="false">'Per item requirement'!BP128*'Global Stock listing'!$G$20</f>
        <v>0</v>
      </c>
      <c r="BL128" s="366" t="n">
        <f aca="false">'Per item requirement'!BQ128*'Global Stock listing'!$G$21</f>
        <v>0</v>
      </c>
    </row>
    <row r="129" customFormat="false" ht="15" hidden="false" customHeight="false" outlineLevel="0" collapsed="false">
      <c r="A129" s="358"/>
      <c r="B129" s="365" t="s">
        <v>156</v>
      </c>
      <c r="C129" s="365"/>
      <c r="D129" s="365"/>
      <c r="E129" s="365"/>
      <c r="F129" s="365"/>
      <c r="G129" s="366" t="n">
        <f aca="false">SUM(H129:BL129)</f>
        <v>0</v>
      </c>
      <c r="H129" s="367" t="n">
        <f aca="false">'Per item requirement'!M129*'Global Stock listing'!$H$28</f>
        <v>0</v>
      </c>
      <c r="I129" s="368" t="n">
        <f aca="false">'Per item requirement'!N129*'Global Stock listing'!$H$29</f>
        <v>0</v>
      </c>
      <c r="J129" s="368" t="n">
        <f aca="false">'Per item requirement'!O129*'Global Stock listing'!$H$30</f>
        <v>0</v>
      </c>
      <c r="K129" s="368" t="n">
        <f aca="false">'Per item requirement'!P129*'Global Stock listing'!$H$31</f>
        <v>0</v>
      </c>
      <c r="L129" s="368" t="n">
        <f aca="false">'Per item requirement'!Q129*'Global Stock listing'!$H$32</f>
        <v>0</v>
      </c>
      <c r="M129" s="369" t="n">
        <f aca="false">'Per item requirement'!R129*'Global Stock listing'!$H$33</f>
        <v>0</v>
      </c>
      <c r="N129" s="367" t="n">
        <f aca="false">'Per item requirement'!S129*'Global Stock listing'!$H$34</f>
        <v>0</v>
      </c>
      <c r="O129" s="368" t="n">
        <f aca="false">'Per item requirement'!T129*'Global Stock listing'!$H$35</f>
        <v>0</v>
      </c>
      <c r="P129" s="368" t="n">
        <f aca="false">'Per item requirement'!U129*'Global Stock listing'!$H$36</f>
        <v>0</v>
      </c>
      <c r="Q129" s="369" t="n">
        <f aca="false">'Per item requirement'!V129*'Global Stock listing'!$H$37</f>
        <v>0</v>
      </c>
      <c r="R129" s="366" t="n">
        <f aca="false">'Per item requirement'!W129*'Global Stock listing'!$H$38</f>
        <v>0</v>
      </c>
      <c r="S129" s="370" t="n">
        <f aca="false">'Per item requirement'!X129*'Global Stock listing'!$H$39</f>
        <v>0</v>
      </c>
      <c r="T129" s="367" t="n">
        <f aca="false">'Per item requirement'!Y129*'Global Stock listing'!$H$40</f>
        <v>0</v>
      </c>
      <c r="U129" s="368" t="n">
        <f aca="false">'Per item requirement'!Z129*'Global Stock listing'!$H$41</f>
        <v>0</v>
      </c>
      <c r="V129" s="368" t="n">
        <f aca="false">'Per item requirement'!AA129*'Global Stock listing'!$H$43</f>
        <v>0</v>
      </c>
      <c r="W129" s="369" t="n">
        <f aca="false">'Per item requirement'!AB129*'Global Stock listing'!$H$42</f>
        <v>0</v>
      </c>
      <c r="X129" s="367" t="n">
        <f aca="false">'Per item requirement'!AC129*'Global Stock listing'!$H$54</f>
        <v>0</v>
      </c>
      <c r="Y129" s="368" t="n">
        <f aca="false">'Per item requirement'!AD129*'Global Stock listing'!$H$46</f>
        <v>0</v>
      </c>
      <c r="Z129" s="368" t="n">
        <f aca="false">'Per item requirement'!AE129*'Global Stock listing'!$H$52</f>
        <v>0</v>
      </c>
      <c r="AA129" s="368" t="n">
        <f aca="false">'Per item requirement'!AF129*'Global Stock listing'!$H$50</f>
        <v>0</v>
      </c>
      <c r="AB129" s="368" t="n">
        <f aca="false">'Per item requirement'!AG129*'Global Stock listing'!$H$51</f>
        <v>0</v>
      </c>
      <c r="AC129" s="368" t="n">
        <f aca="false">'Per item requirement'!AH129*'Global Stock listing'!$H$48</f>
        <v>0</v>
      </c>
      <c r="AD129" s="368" t="n">
        <f aca="false">'Per item requirement'!AI129*'Global Stock listing'!$H$47</f>
        <v>0</v>
      </c>
      <c r="AE129" s="368" t="n">
        <f aca="false">'Per item requirement'!AJ129*'Global Stock listing'!$H$45</f>
        <v>0</v>
      </c>
      <c r="AF129" s="368" t="n">
        <f aca="false">'Per item requirement'!AK129*'Global Stock listing'!$H$44</f>
        <v>0</v>
      </c>
      <c r="AG129" s="368" t="n">
        <f aca="false">'Per item requirement'!AL129*'Global Stock listing'!$H$49</f>
        <v>0</v>
      </c>
      <c r="AH129" s="368" t="n">
        <f aca="false">'Per item requirement'!AM129*'Global Stock listing'!$H$53</f>
        <v>0</v>
      </c>
      <c r="AI129" s="368" t="n">
        <f aca="false">'Per item requirement'!AN129*'Global Stock listing'!$H$55</f>
        <v>0</v>
      </c>
      <c r="AJ129" s="368" t="n">
        <f aca="false">'Per item requirement'!AO129*'Global Stock listing'!$H$56</f>
        <v>0</v>
      </c>
      <c r="AK129" s="368" t="n">
        <f aca="false">'Per item requirement'!AP129*'Global Stock listing'!$H$57</f>
        <v>0</v>
      </c>
      <c r="AL129" s="368" t="n">
        <f aca="false">'Per item requirement'!AQ129*'Global Stock listing'!$H$58</f>
        <v>0</v>
      </c>
      <c r="AM129" s="368" t="n">
        <f aca="false">'Per item requirement'!AR129*'Global Stock listing'!$H$59</f>
        <v>0</v>
      </c>
      <c r="AN129" s="368" t="n">
        <f aca="false">'Per item requirement'!AS129*'Global Stock listing'!$H$60</f>
        <v>0</v>
      </c>
      <c r="AO129" s="368" t="n">
        <f aca="false">'Per item requirement'!AT129*'Global Stock listing'!$H$61</f>
        <v>0</v>
      </c>
      <c r="AP129" s="368" t="n">
        <f aca="false">'Per item requirement'!AU129*'Global Stock listing'!$H$62</f>
        <v>0</v>
      </c>
      <c r="AQ129" s="368" t="n">
        <f aca="false">'Per item requirement'!AV129*'Global Stock listing'!$H$63</f>
        <v>0</v>
      </c>
      <c r="AR129" s="368" t="n">
        <f aca="false">'Per item requirement'!AW129*'Global Stock listing'!$H$64</f>
        <v>0</v>
      </c>
      <c r="AS129" s="368" t="n">
        <f aca="false">'Per item requirement'!AX129*'Global Stock listing'!$H$65</f>
        <v>0</v>
      </c>
      <c r="AT129" s="368" t="n">
        <f aca="false">'Per item requirement'!AY129*'Global Stock listing'!$H$66</f>
        <v>0</v>
      </c>
      <c r="AU129" s="368" t="n">
        <f aca="false">'Per item requirement'!AZ129*'Global Stock listing'!$H$67</f>
        <v>0</v>
      </c>
      <c r="AV129" s="368" t="n">
        <f aca="false">'Per item requirement'!BA129*'Global Stock listing'!$H$68</f>
        <v>0</v>
      </c>
      <c r="AW129" s="368" t="n">
        <f aca="false">'Per item requirement'!BB129*'Global Stock listing'!$H$69</f>
        <v>0</v>
      </c>
      <c r="AX129" s="368" t="n">
        <f aca="false">'Per item requirement'!BC129*'Global Stock listing'!$H$70</f>
        <v>0</v>
      </c>
      <c r="AY129" s="368" t="n">
        <f aca="false">'Per item requirement'!BD129*'Global Stock listing'!$H$71</f>
        <v>0</v>
      </c>
      <c r="AZ129" s="368" t="n">
        <f aca="false">'Per item requirement'!BE129*'Global Stock listing'!$H$72</f>
        <v>0</v>
      </c>
      <c r="BA129" s="368" t="n">
        <f aca="false">'Per item requirement'!BF129*'Global Stock listing'!$H$73</f>
        <v>0</v>
      </c>
      <c r="BB129" s="368" t="n">
        <f aca="false">'Per item requirement'!BG129*'Global Stock listing'!$H$74</f>
        <v>0</v>
      </c>
      <c r="BC129" s="366" t="n">
        <f aca="false">'Per item requirement'!BH129*'Global Stock listing'!$G$12</f>
        <v>0</v>
      </c>
      <c r="BD129" s="366" t="n">
        <f aca="false">'Per item requirement'!BI129*'Global Stock listing'!$G$13</f>
        <v>0</v>
      </c>
      <c r="BE129" s="366" t="n">
        <f aca="false">'Per item requirement'!BJ129*'Global Stock listing'!$G$14</f>
        <v>0</v>
      </c>
      <c r="BF129" s="366" t="n">
        <f aca="false">'Per item requirement'!BK129*'Global Stock listing'!$G$15</f>
        <v>0</v>
      </c>
      <c r="BG129" s="366" t="n">
        <f aca="false">'Per item requirement'!BL129*'Global Stock listing'!$G$16</f>
        <v>0</v>
      </c>
      <c r="BH129" s="366" t="n">
        <f aca="false">'Per item requirement'!BM129*'Global Stock listing'!$G$17</f>
        <v>0</v>
      </c>
      <c r="BI129" s="366" t="n">
        <f aca="false">'Per item requirement'!BN129*'Global Stock listing'!$G$18</f>
        <v>0</v>
      </c>
      <c r="BJ129" s="366" t="n">
        <f aca="false">'Per item requirement'!BO129*'Global Stock listing'!$G$19</f>
        <v>0</v>
      </c>
      <c r="BK129" s="366" t="n">
        <f aca="false">'Per item requirement'!BP129*'Global Stock listing'!$G$20</f>
        <v>0</v>
      </c>
      <c r="BL129" s="366" t="n">
        <f aca="false">'Per item requirement'!BQ129*'Global Stock listing'!$G$21</f>
        <v>0</v>
      </c>
    </row>
    <row r="130" customFormat="false" ht="15" hidden="false" customHeight="false" outlineLevel="0" collapsed="false">
      <c r="A130" s="358"/>
      <c r="B130" s="365" t="s">
        <v>157</v>
      </c>
      <c r="C130" s="365"/>
      <c r="D130" s="365"/>
      <c r="E130" s="365"/>
      <c r="F130" s="365"/>
      <c r="G130" s="366" t="n">
        <f aca="false">SUM(H130:BL130)</f>
        <v>0</v>
      </c>
      <c r="H130" s="367" t="n">
        <f aca="false">'Per item requirement'!M130*'Global Stock listing'!$H$28</f>
        <v>0</v>
      </c>
      <c r="I130" s="368" t="n">
        <f aca="false">'Per item requirement'!N130*'Global Stock listing'!$H$29</f>
        <v>0</v>
      </c>
      <c r="J130" s="368" t="n">
        <f aca="false">'Per item requirement'!O130*'Global Stock listing'!$H$30</f>
        <v>0</v>
      </c>
      <c r="K130" s="368" t="n">
        <f aca="false">'Per item requirement'!P130*'Global Stock listing'!$H$31</f>
        <v>0</v>
      </c>
      <c r="L130" s="368" t="n">
        <f aca="false">'Per item requirement'!Q130*'Global Stock listing'!$H$32</f>
        <v>0</v>
      </c>
      <c r="M130" s="369" t="n">
        <f aca="false">'Per item requirement'!R130*'Global Stock listing'!$H$33</f>
        <v>0</v>
      </c>
      <c r="N130" s="367" t="n">
        <f aca="false">'Per item requirement'!S130*'Global Stock listing'!$H$34</f>
        <v>0</v>
      </c>
      <c r="O130" s="368" t="n">
        <f aca="false">'Per item requirement'!T130*'Global Stock listing'!$H$35</f>
        <v>0</v>
      </c>
      <c r="P130" s="368" t="n">
        <f aca="false">'Per item requirement'!U130*'Global Stock listing'!$H$36</f>
        <v>0</v>
      </c>
      <c r="Q130" s="369" t="n">
        <f aca="false">'Per item requirement'!V130*'Global Stock listing'!$H$37</f>
        <v>0</v>
      </c>
      <c r="R130" s="366" t="n">
        <f aca="false">'Per item requirement'!W130*'Global Stock listing'!$H$38</f>
        <v>0</v>
      </c>
      <c r="S130" s="370" t="n">
        <f aca="false">'Per item requirement'!X130*'Global Stock listing'!$H$39</f>
        <v>0</v>
      </c>
      <c r="T130" s="367" t="n">
        <f aca="false">'Per item requirement'!Y130*'Global Stock listing'!$H$40</f>
        <v>0</v>
      </c>
      <c r="U130" s="368" t="n">
        <f aca="false">'Per item requirement'!Z130*'Global Stock listing'!$H$41</f>
        <v>0</v>
      </c>
      <c r="V130" s="368" t="n">
        <f aca="false">'Per item requirement'!AA130*'Global Stock listing'!$H$43</f>
        <v>0</v>
      </c>
      <c r="W130" s="369" t="n">
        <f aca="false">'Per item requirement'!AB130*'Global Stock listing'!$H$42</f>
        <v>0</v>
      </c>
      <c r="X130" s="367" t="n">
        <f aca="false">'Per item requirement'!AC130*'Global Stock listing'!$H$54</f>
        <v>0</v>
      </c>
      <c r="Y130" s="368" t="n">
        <f aca="false">'Per item requirement'!AD130*'Global Stock listing'!$H$46</f>
        <v>0</v>
      </c>
      <c r="Z130" s="368" t="n">
        <f aca="false">'Per item requirement'!AE130*'Global Stock listing'!$H$52</f>
        <v>0</v>
      </c>
      <c r="AA130" s="368" t="n">
        <f aca="false">'Per item requirement'!AF130*'Global Stock listing'!$H$50</f>
        <v>0</v>
      </c>
      <c r="AB130" s="368" t="n">
        <f aca="false">'Per item requirement'!AG130*'Global Stock listing'!$H$51</f>
        <v>0</v>
      </c>
      <c r="AC130" s="368" t="n">
        <f aca="false">'Per item requirement'!AH130*'Global Stock listing'!$H$48</f>
        <v>0</v>
      </c>
      <c r="AD130" s="368" t="n">
        <f aca="false">'Per item requirement'!AI130*'Global Stock listing'!$H$47</f>
        <v>0</v>
      </c>
      <c r="AE130" s="368" t="n">
        <f aca="false">'Per item requirement'!AJ130*'Global Stock listing'!$H$45</f>
        <v>0</v>
      </c>
      <c r="AF130" s="368" t="n">
        <f aca="false">'Per item requirement'!AK130*'Global Stock listing'!$H$44</f>
        <v>0</v>
      </c>
      <c r="AG130" s="368" t="n">
        <f aca="false">'Per item requirement'!AL130*'Global Stock listing'!$H$49</f>
        <v>0</v>
      </c>
      <c r="AH130" s="368" t="n">
        <f aca="false">'Per item requirement'!AM130*'Global Stock listing'!$H$53</f>
        <v>0</v>
      </c>
      <c r="AI130" s="368" t="n">
        <f aca="false">'Per item requirement'!AN130*'Global Stock listing'!$H$55</f>
        <v>0</v>
      </c>
      <c r="AJ130" s="368" t="n">
        <f aca="false">'Per item requirement'!AO130*'Global Stock listing'!$H$56</f>
        <v>0</v>
      </c>
      <c r="AK130" s="368" t="n">
        <f aca="false">'Per item requirement'!AP130*'Global Stock listing'!$H$57</f>
        <v>0</v>
      </c>
      <c r="AL130" s="368" t="n">
        <f aca="false">'Per item requirement'!AQ130*'Global Stock listing'!$H$58</f>
        <v>0</v>
      </c>
      <c r="AM130" s="368" t="n">
        <f aca="false">'Per item requirement'!AR130*'Global Stock listing'!$H$59</f>
        <v>0</v>
      </c>
      <c r="AN130" s="368" t="n">
        <f aca="false">'Per item requirement'!AS130*'Global Stock listing'!$H$60</f>
        <v>0</v>
      </c>
      <c r="AO130" s="368" t="n">
        <f aca="false">'Per item requirement'!AT130*'Global Stock listing'!$H$61</f>
        <v>0</v>
      </c>
      <c r="AP130" s="368" t="n">
        <f aca="false">'Per item requirement'!AU130*'Global Stock listing'!$H$62</f>
        <v>0</v>
      </c>
      <c r="AQ130" s="368" t="n">
        <f aca="false">'Per item requirement'!AV130*'Global Stock listing'!$H$63</f>
        <v>0</v>
      </c>
      <c r="AR130" s="368" t="n">
        <f aca="false">'Per item requirement'!AW130*'Global Stock listing'!$H$64</f>
        <v>0</v>
      </c>
      <c r="AS130" s="368" t="n">
        <f aca="false">'Per item requirement'!AX130*'Global Stock listing'!$H$65</f>
        <v>0</v>
      </c>
      <c r="AT130" s="368" t="n">
        <f aca="false">'Per item requirement'!AY130*'Global Stock listing'!$H$66</f>
        <v>0</v>
      </c>
      <c r="AU130" s="368" t="n">
        <f aca="false">'Per item requirement'!AZ130*'Global Stock listing'!$H$67</f>
        <v>0</v>
      </c>
      <c r="AV130" s="368" t="n">
        <f aca="false">'Per item requirement'!BA130*'Global Stock listing'!$H$68</f>
        <v>0</v>
      </c>
      <c r="AW130" s="368" t="n">
        <f aca="false">'Per item requirement'!BB130*'Global Stock listing'!$H$69</f>
        <v>0</v>
      </c>
      <c r="AX130" s="368" t="n">
        <f aca="false">'Per item requirement'!BC130*'Global Stock listing'!$H$70</f>
        <v>0</v>
      </c>
      <c r="AY130" s="368" t="n">
        <f aca="false">'Per item requirement'!BD130*'Global Stock listing'!$H$71</f>
        <v>0</v>
      </c>
      <c r="AZ130" s="368" t="n">
        <f aca="false">'Per item requirement'!BE130*'Global Stock listing'!$H$72</f>
        <v>0</v>
      </c>
      <c r="BA130" s="368" t="n">
        <f aca="false">'Per item requirement'!BF130*'Global Stock listing'!$H$73</f>
        <v>0</v>
      </c>
      <c r="BB130" s="368" t="n">
        <f aca="false">'Per item requirement'!BG130*'Global Stock listing'!$H$74</f>
        <v>0</v>
      </c>
      <c r="BC130" s="366" t="n">
        <f aca="false">'Per item requirement'!BH130*'Global Stock listing'!$G$12</f>
        <v>0</v>
      </c>
      <c r="BD130" s="366" t="n">
        <f aca="false">'Per item requirement'!BI130*'Global Stock listing'!$G$13</f>
        <v>0</v>
      </c>
      <c r="BE130" s="366" t="n">
        <f aca="false">'Per item requirement'!BJ130*'Global Stock listing'!$G$14</f>
        <v>0</v>
      </c>
      <c r="BF130" s="366" t="n">
        <f aca="false">'Per item requirement'!BK130*'Global Stock listing'!$G$15</f>
        <v>0</v>
      </c>
      <c r="BG130" s="366" t="n">
        <f aca="false">'Per item requirement'!BL130*'Global Stock listing'!$G$16</f>
        <v>0</v>
      </c>
      <c r="BH130" s="366" t="n">
        <f aca="false">'Per item requirement'!BM130*'Global Stock listing'!$G$17</f>
        <v>0</v>
      </c>
      <c r="BI130" s="366" t="n">
        <f aca="false">'Per item requirement'!BN130*'Global Stock listing'!$G$18</f>
        <v>0</v>
      </c>
      <c r="BJ130" s="366" t="n">
        <f aca="false">'Per item requirement'!BO130*'Global Stock listing'!$G$19</f>
        <v>0</v>
      </c>
      <c r="BK130" s="366" t="n">
        <f aca="false">'Per item requirement'!BP130*'Global Stock listing'!$G$20</f>
        <v>0</v>
      </c>
      <c r="BL130" s="366" t="n">
        <f aca="false">'Per item requirement'!BQ130*'Global Stock listing'!$G$21</f>
        <v>0</v>
      </c>
    </row>
    <row r="131" customFormat="false" ht="15" hidden="false" customHeight="false" outlineLevel="0" collapsed="false">
      <c r="A131" s="358"/>
      <c r="B131" s="365" t="s">
        <v>158</v>
      </c>
      <c r="C131" s="365"/>
      <c r="D131" s="365"/>
      <c r="E131" s="365"/>
      <c r="F131" s="365"/>
      <c r="G131" s="366" t="n">
        <f aca="false">SUM(H131:BL131)</f>
        <v>0</v>
      </c>
      <c r="H131" s="367" t="n">
        <f aca="false">'Per item requirement'!M131*'Global Stock listing'!$H$28</f>
        <v>0</v>
      </c>
      <c r="I131" s="368" t="n">
        <f aca="false">'Per item requirement'!N131*'Global Stock listing'!$H$29</f>
        <v>0</v>
      </c>
      <c r="J131" s="368" t="n">
        <f aca="false">'Per item requirement'!O131*'Global Stock listing'!$H$30</f>
        <v>0</v>
      </c>
      <c r="K131" s="368" t="n">
        <f aca="false">'Per item requirement'!P131*'Global Stock listing'!$H$31</f>
        <v>0</v>
      </c>
      <c r="L131" s="368" t="n">
        <f aca="false">'Per item requirement'!Q131*'Global Stock listing'!$H$32</f>
        <v>0</v>
      </c>
      <c r="M131" s="369" t="n">
        <f aca="false">'Per item requirement'!R131*'Global Stock listing'!$H$33</f>
        <v>0</v>
      </c>
      <c r="N131" s="367" t="n">
        <f aca="false">'Per item requirement'!S131*'Global Stock listing'!$H$34</f>
        <v>0</v>
      </c>
      <c r="O131" s="368" t="n">
        <f aca="false">'Per item requirement'!T131*'Global Stock listing'!$H$35</f>
        <v>0</v>
      </c>
      <c r="P131" s="368" t="n">
        <f aca="false">'Per item requirement'!U131*'Global Stock listing'!$H$36</f>
        <v>0</v>
      </c>
      <c r="Q131" s="369" t="n">
        <f aca="false">'Per item requirement'!V131*'Global Stock listing'!$H$37</f>
        <v>0</v>
      </c>
      <c r="R131" s="366" t="n">
        <f aca="false">'Per item requirement'!W131*'Global Stock listing'!$H$38</f>
        <v>0</v>
      </c>
      <c r="S131" s="370" t="n">
        <f aca="false">'Per item requirement'!X131*'Global Stock listing'!$H$39</f>
        <v>0</v>
      </c>
      <c r="T131" s="367" t="n">
        <f aca="false">'Per item requirement'!Y131*'Global Stock listing'!$H$40</f>
        <v>0</v>
      </c>
      <c r="U131" s="368" t="n">
        <f aca="false">'Per item requirement'!Z131*'Global Stock listing'!$H$41</f>
        <v>0</v>
      </c>
      <c r="V131" s="368" t="n">
        <f aca="false">'Per item requirement'!AA131*'Global Stock listing'!$H$43</f>
        <v>0</v>
      </c>
      <c r="W131" s="369" t="n">
        <f aca="false">'Per item requirement'!AB131*'Global Stock listing'!$H$42</f>
        <v>0</v>
      </c>
      <c r="X131" s="367" t="n">
        <f aca="false">'Per item requirement'!AC131*'Global Stock listing'!$H$54</f>
        <v>0</v>
      </c>
      <c r="Y131" s="368" t="n">
        <f aca="false">'Per item requirement'!AD131*'Global Stock listing'!$H$46</f>
        <v>0</v>
      </c>
      <c r="Z131" s="368" t="n">
        <f aca="false">'Per item requirement'!AE131*'Global Stock listing'!$H$52</f>
        <v>0</v>
      </c>
      <c r="AA131" s="368" t="n">
        <f aca="false">'Per item requirement'!AF131*'Global Stock listing'!$H$50</f>
        <v>0</v>
      </c>
      <c r="AB131" s="368" t="n">
        <f aca="false">'Per item requirement'!AG131*'Global Stock listing'!$H$51</f>
        <v>0</v>
      </c>
      <c r="AC131" s="368" t="n">
        <f aca="false">'Per item requirement'!AH131*'Global Stock listing'!$H$48</f>
        <v>0</v>
      </c>
      <c r="AD131" s="368" t="n">
        <f aca="false">'Per item requirement'!AI131*'Global Stock listing'!$H$47</f>
        <v>0</v>
      </c>
      <c r="AE131" s="368" t="n">
        <f aca="false">'Per item requirement'!AJ131*'Global Stock listing'!$H$45</f>
        <v>0</v>
      </c>
      <c r="AF131" s="368" t="n">
        <f aca="false">'Per item requirement'!AK131*'Global Stock listing'!$H$44</f>
        <v>0</v>
      </c>
      <c r="AG131" s="368" t="n">
        <f aca="false">'Per item requirement'!AL131*'Global Stock listing'!$H$49</f>
        <v>0</v>
      </c>
      <c r="AH131" s="368" t="n">
        <f aca="false">'Per item requirement'!AM131*'Global Stock listing'!$H$53</f>
        <v>0</v>
      </c>
      <c r="AI131" s="368" t="n">
        <f aca="false">'Per item requirement'!AN131*'Global Stock listing'!$H$55</f>
        <v>0</v>
      </c>
      <c r="AJ131" s="368" t="n">
        <f aca="false">'Per item requirement'!AO131*'Global Stock listing'!$H$56</f>
        <v>0</v>
      </c>
      <c r="AK131" s="368" t="n">
        <f aca="false">'Per item requirement'!AP131*'Global Stock listing'!$H$57</f>
        <v>0</v>
      </c>
      <c r="AL131" s="368" t="n">
        <f aca="false">'Per item requirement'!AQ131*'Global Stock listing'!$H$58</f>
        <v>0</v>
      </c>
      <c r="AM131" s="368" t="n">
        <f aca="false">'Per item requirement'!AR131*'Global Stock listing'!$H$59</f>
        <v>0</v>
      </c>
      <c r="AN131" s="368" t="n">
        <f aca="false">'Per item requirement'!AS131*'Global Stock listing'!$H$60</f>
        <v>0</v>
      </c>
      <c r="AO131" s="368" t="n">
        <f aca="false">'Per item requirement'!AT131*'Global Stock listing'!$H$61</f>
        <v>0</v>
      </c>
      <c r="AP131" s="368" t="n">
        <f aca="false">'Per item requirement'!AU131*'Global Stock listing'!$H$62</f>
        <v>0</v>
      </c>
      <c r="AQ131" s="368" t="n">
        <f aca="false">'Per item requirement'!AV131*'Global Stock listing'!$H$63</f>
        <v>0</v>
      </c>
      <c r="AR131" s="368" t="n">
        <f aca="false">'Per item requirement'!AW131*'Global Stock listing'!$H$64</f>
        <v>0</v>
      </c>
      <c r="AS131" s="368" t="n">
        <f aca="false">'Per item requirement'!AX131*'Global Stock listing'!$H$65</f>
        <v>0</v>
      </c>
      <c r="AT131" s="368" t="n">
        <f aca="false">'Per item requirement'!AY131*'Global Stock listing'!$H$66</f>
        <v>0</v>
      </c>
      <c r="AU131" s="368" t="n">
        <f aca="false">'Per item requirement'!AZ131*'Global Stock listing'!$H$67</f>
        <v>0</v>
      </c>
      <c r="AV131" s="368" t="n">
        <f aca="false">'Per item requirement'!BA131*'Global Stock listing'!$H$68</f>
        <v>0</v>
      </c>
      <c r="AW131" s="368" t="n">
        <f aca="false">'Per item requirement'!BB131*'Global Stock listing'!$H$69</f>
        <v>0</v>
      </c>
      <c r="AX131" s="368" t="n">
        <f aca="false">'Per item requirement'!BC131*'Global Stock listing'!$H$70</f>
        <v>0</v>
      </c>
      <c r="AY131" s="368" t="n">
        <f aca="false">'Per item requirement'!BD131*'Global Stock listing'!$H$71</f>
        <v>0</v>
      </c>
      <c r="AZ131" s="368" t="n">
        <f aca="false">'Per item requirement'!BE131*'Global Stock listing'!$H$72</f>
        <v>0</v>
      </c>
      <c r="BA131" s="368" t="n">
        <f aca="false">'Per item requirement'!BF131*'Global Stock listing'!$H$73</f>
        <v>0</v>
      </c>
      <c r="BB131" s="368" t="n">
        <f aca="false">'Per item requirement'!BG131*'Global Stock listing'!$H$74</f>
        <v>0</v>
      </c>
      <c r="BC131" s="366" t="n">
        <f aca="false">'Per item requirement'!BH131*'Global Stock listing'!$G$12</f>
        <v>0</v>
      </c>
      <c r="BD131" s="366" t="n">
        <f aca="false">'Per item requirement'!BI131*'Global Stock listing'!$G$13</f>
        <v>0</v>
      </c>
      <c r="BE131" s="366" t="n">
        <f aca="false">'Per item requirement'!BJ131*'Global Stock listing'!$G$14</f>
        <v>0</v>
      </c>
      <c r="BF131" s="366" t="n">
        <f aca="false">'Per item requirement'!BK131*'Global Stock listing'!$G$15</f>
        <v>0</v>
      </c>
      <c r="BG131" s="366" t="n">
        <f aca="false">'Per item requirement'!BL131*'Global Stock listing'!$G$16</f>
        <v>0</v>
      </c>
      <c r="BH131" s="366" t="n">
        <f aca="false">'Per item requirement'!BM131*'Global Stock listing'!$G$17</f>
        <v>0</v>
      </c>
      <c r="BI131" s="366" t="n">
        <f aca="false">'Per item requirement'!BN131*'Global Stock listing'!$G$18</f>
        <v>0</v>
      </c>
      <c r="BJ131" s="366" t="n">
        <f aca="false">'Per item requirement'!BO131*'Global Stock listing'!$G$19</f>
        <v>0</v>
      </c>
      <c r="BK131" s="366" t="n">
        <f aca="false">'Per item requirement'!BP131*'Global Stock listing'!$G$20</f>
        <v>0</v>
      </c>
      <c r="BL131" s="366" t="n">
        <f aca="false">'Per item requirement'!BQ131*'Global Stock listing'!$G$21</f>
        <v>0</v>
      </c>
    </row>
    <row r="132" customFormat="false" ht="15" hidden="false" customHeight="false" outlineLevel="0" collapsed="false">
      <c r="A132" s="358"/>
      <c r="B132" s="365" t="s">
        <v>159</v>
      </c>
      <c r="C132" s="365"/>
      <c r="D132" s="365"/>
      <c r="E132" s="365"/>
      <c r="F132" s="365"/>
      <c r="G132" s="366" t="n">
        <f aca="false">SUM(H132:BL132)</f>
        <v>0</v>
      </c>
      <c r="H132" s="367" t="n">
        <f aca="false">'Per item requirement'!M132*'Global Stock listing'!$H$28</f>
        <v>0</v>
      </c>
      <c r="I132" s="368" t="n">
        <f aca="false">'Per item requirement'!N132*'Global Stock listing'!$H$29</f>
        <v>0</v>
      </c>
      <c r="J132" s="368" t="n">
        <f aca="false">'Per item requirement'!O132*'Global Stock listing'!$H$30</f>
        <v>0</v>
      </c>
      <c r="K132" s="368" t="n">
        <f aca="false">'Per item requirement'!P132*'Global Stock listing'!$H$31</f>
        <v>0</v>
      </c>
      <c r="L132" s="368" t="n">
        <f aca="false">'Per item requirement'!Q132*'Global Stock listing'!$H$32</f>
        <v>0</v>
      </c>
      <c r="M132" s="369" t="n">
        <f aca="false">'Per item requirement'!R132*'Global Stock listing'!$H$33</f>
        <v>0</v>
      </c>
      <c r="N132" s="367" t="n">
        <f aca="false">'Per item requirement'!S132*'Global Stock listing'!$H$34</f>
        <v>0</v>
      </c>
      <c r="O132" s="368" t="n">
        <f aca="false">'Per item requirement'!T132*'Global Stock listing'!$H$35</f>
        <v>0</v>
      </c>
      <c r="P132" s="368" t="n">
        <f aca="false">'Per item requirement'!U132*'Global Stock listing'!$H$36</f>
        <v>0</v>
      </c>
      <c r="Q132" s="369" t="n">
        <f aca="false">'Per item requirement'!V132*'Global Stock listing'!$H$37</f>
        <v>0</v>
      </c>
      <c r="R132" s="366" t="n">
        <f aca="false">'Per item requirement'!W132*'Global Stock listing'!$H$38</f>
        <v>0</v>
      </c>
      <c r="S132" s="370" t="n">
        <f aca="false">'Per item requirement'!X132*'Global Stock listing'!$H$39</f>
        <v>0</v>
      </c>
      <c r="T132" s="367" t="n">
        <f aca="false">'Per item requirement'!Y132*'Global Stock listing'!$H$40</f>
        <v>0</v>
      </c>
      <c r="U132" s="368" t="n">
        <f aca="false">'Per item requirement'!Z132*'Global Stock listing'!$H$41</f>
        <v>0</v>
      </c>
      <c r="V132" s="368" t="n">
        <f aca="false">'Per item requirement'!AA132*'Global Stock listing'!$H$43</f>
        <v>0</v>
      </c>
      <c r="W132" s="369" t="n">
        <f aca="false">'Per item requirement'!AB132*'Global Stock listing'!$H$42</f>
        <v>0</v>
      </c>
      <c r="X132" s="367" t="n">
        <f aca="false">'Per item requirement'!AC132*'Global Stock listing'!$H$54</f>
        <v>0</v>
      </c>
      <c r="Y132" s="368" t="n">
        <f aca="false">'Per item requirement'!AD132*'Global Stock listing'!$H$46</f>
        <v>0</v>
      </c>
      <c r="Z132" s="368" t="n">
        <f aca="false">'Per item requirement'!AE132*'Global Stock listing'!$H$52</f>
        <v>0</v>
      </c>
      <c r="AA132" s="368" t="n">
        <f aca="false">'Per item requirement'!AF132*'Global Stock listing'!$H$50</f>
        <v>0</v>
      </c>
      <c r="AB132" s="368" t="n">
        <f aca="false">'Per item requirement'!AG132*'Global Stock listing'!$H$51</f>
        <v>0</v>
      </c>
      <c r="AC132" s="368" t="n">
        <f aca="false">'Per item requirement'!AH132*'Global Stock listing'!$H$48</f>
        <v>0</v>
      </c>
      <c r="AD132" s="368" t="n">
        <f aca="false">'Per item requirement'!AI132*'Global Stock listing'!$H$47</f>
        <v>0</v>
      </c>
      <c r="AE132" s="368" t="n">
        <f aca="false">'Per item requirement'!AJ132*'Global Stock listing'!$H$45</f>
        <v>0</v>
      </c>
      <c r="AF132" s="368" t="n">
        <f aca="false">'Per item requirement'!AK132*'Global Stock listing'!$H$44</f>
        <v>0</v>
      </c>
      <c r="AG132" s="368" t="n">
        <f aca="false">'Per item requirement'!AL132*'Global Stock listing'!$H$49</f>
        <v>0</v>
      </c>
      <c r="AH132" s="368" t="n">
        <f aca="false">'Per item requirement'!AM132*'Global Stock listing'!$H$53</f>
        <v>0</v>
      </c>
      <c r="AI132" s="368" t="n">
        <f aca="false">'Per item requirement'!AN132*'Global Stock listing'!$H$55</f>
        <v>0</v>
      </c>
      <c r="AJ132" s="368" t="n">
        <f aca="false">'Per item requirement'!AO132*'Global Stock listing'!$H$56</f>
        <v>0</v>
      </c>
      <c r="AK132" s="368" t="n">
        <f aca="false">'Per item requirement'!AP132*'Global Stock listing'!$H$57</f>
        <v>0</v>
      </c>
      <c r="AL132" s="368" t="n">
        <f aca="false">'Per item requirement'!AQ132*'Global Stock listing'!$H$58</f>
        <v>0</v>
      </c>
      <c r="AM132" s="368" t="n">
        <f aca="false">'Per item requirement'!AR132*'Global Stock listing'!$H$59</f>
        <v>0</v>
      </c>
      <c r="AN132" s="368" t="n">
        <f aca="false">'Per item requirement'!AS132*'Global Stock listing'!$H$60</f>
        <v>0</v>
      </c>
      <c r="AO132" s="368" t="n">
        <f aca="false">'Per item requirement'!AT132*'Global Stock listing'!$H$61</f>
        <v>0</v>
      </c>
      <c r="AP132" s="368" t="n">
        <f aca="false">'Per item requirement'!AU132*'Global Stock listing'!$H$62</f>
        <v>0</v>
      </c>
      <c r="AQ132" s="368" t="n">
        <f aca="false">'Per item requirement'!AV132*'Global Stock listing'!$H$63</f>
        <v>0</v>
      </c>
      <c r="AR132" s="368" t="n">
        <f aca="false">'Per item requirement'!AW132*'Global Stock listing'!$H$64</f>
        <v>0</v>
      </c>
      <c r="AS132" s="368" t="n">
        <f aca="false">'Per item requirement'!AX132*'Global Stock listing'!$H$65</f>
        <v>0</v>
      </c>
      <c r="AT132" s="368" t="n">
        <f aca="false">'Per item requirement'!AY132*'Global Stock listing'!$H$66</f>
        <v>0</v>
      </c>
      <c r="AU132" s="368" t="n">
        <f aca="false">'Per item requirement'!AZ132*'Global Stock listing'!$H$67</f>
        <v>0</v>
      </c>
      <c r="AV132" s="368" t="n">
        <f aca="false">'Per item requirement'!BA132*'Global Stock listing'!$H$68</f>
        <v>0</v>
      </c>
      <c r="AW132" s="368" t="n">
        <f aca="false">'Per item requirement'!BB132*'Global Stock listing'!$H$69</f>
        <v>0</v>
      </c>
      <c r="AX132" s="368" t="n">
        <f aca="false">'Per item requirement'!BC132*'Global Stock listing'!$H$70</f>
        <v>0</v>
      </c>
      <c r="AY132" s="368" t="n">
        <f aca="false">'Per item requirement'!BD132*'Global Stock listing'!$H$71</f>
        <v>0</v>
      </c>
      <c r="AZ132" s="368" t="n">
        <f aca="false">'Per item requirement'!BE132*'Global Stock listing'!$H$72</f>
        <v>0</v>
      </c>
      <c r="BA132" s="368" t="n">
        <f aca="false">'Per item requirement'!BF132*'Global Stock listing'!$H$73</f>
        <v>0</v>
      </c>
      <c r="BB132" s="368" t="n">
        <f aca="false">'Per item requirement'!BG132*'Global Stock listing'!$H$74</f>
        <v>0</v>
      </c>
      <c r="BC132" s="366" t="n">
        <f aca="false">'Per item requirement'!BH132*'Global Stock listing'!$G$12</f>
        <v>0</v>
      </c>
      <c r="BD132" s="366" t="n">
        <f aca="false">'Per item requirement'!BI132*'Global Stock listing'!$G$13</f>
        <v>0</v>
      </c>
      <c r="BE132" s="366" t="n">
        <f aca="false">'Per item requirement'!BJ132*'Global Stock listing'!$G$14</f>
        <v>0</v>
      </c>
      <c r="BF132" s="366" t="n">
        <f aca="false">'Per item requirement'!BK132*'Global Stock listing'!$G$15</f>
        <v>0</v>
      </c>
      <c r="BG132" s="366" t="n">
        <f aca="false">'Per item requirement'!BL132*'Global Stock listing'!$G$16</f>
        <v>0</v>
      </c>
      <c r="BH132" s="366" t="n">
        <f aca="false">'Per item requirement'!BM132*'Global Stock listing'!$G$17</f>
        <v>0</v>
      </c>
      <c r="BI132" s="366" t="n">
        <f aca="false">'Per item requirement'!BN132*'Global Stock listing'!$G$18</f>
        <v>0</v>
      </c>
      <c r="BJ132" s="366" t="n">
        <f aca="false">'Per item requirement'!BO132*'Global Stock listing'!$G$19</f>
        <v>0</v>
      </c>
      <c r="BK132" s="366" t="n">
        <f aca="false">'Per item requirement'!BP132*'Global Stock listing'!$G$20</f>
        <v>0</v>
      </c>
      <c r="BL132" s="366" t="n">
        <f aca="false">'Per item requirement'!BQ132*'Global Stock listing'!$G$21</f>
        <v>0</v>
      </c>
    </row>
    <row r="133" customFormat="false" ht="15" hidden="false" customHeight="false" outlineLevel="0" collapsed="false">
      <c r="A133" s="358"/>
      <c r="B133" s="365" t="s">
        <v>160</v>
      </c>
      <c r="C133" s="365"/>
      <c r="D133" s="365"/>
      <c r="E133" s="365"/>
      <c r="F133" s="365"/>
      <c r="G133" s="366" t="n">
        <f aca="false">SUM(H133:BL133)</f>
        <v>0</v>
      </c>
      <c r="H133" s="367" t="n">
        <f aca="false">'Per item requirement'!M133*'Global Stock listing'!$H$28</f>
        <v>0</v>
      </c>
      <c r="I133" s="368" t="n">
        <f aca="false">'Per item requirement'!N133*'Global Stock listing'!$H$29</f>
        <v>0</v>
      </c>
      <c r="J133" s="368" t="n">
        <f aca="false">'Per item requirement'!O133*'Global Stock listing'!$H$30</f>
        <v>0</v>
      </c>
      <c r="K133" s="368" t="n">
        <f aca="false">'Per item requirement'!P133*'Global Stock listing'!$H$31</f>
        <v>0</v>
      </c>
      <c r="L133" s="368" t="n">
        <f aca="false">'Per item requirement'!Q133*'Global Stock listing'!$H$32</f>
        <v>0</v>
      </c>
      <c r="M133" s="369" t="n">
        <f aca="false">'Per item requirement'!R133*'Global Stock listing'!$H$33</f>
        <v>0</v>
      </c>
      <c r="N133" s="367" t="n">
        <f aca="false">'Per item requirement'!S133*'Global Stock listing'!$H$34</f>
        <v>0</v>
      </c>
      <c r="O133" s="368" t="n">
        <f aca="false">'Per item requirement'!T133*'Global Stock listing'!$H$35</f>
        <v>0</v>
      </c>
      <c r="P133" s="368" t="n">
        <f aca="false">'Per item requirement'!U133*'Global Stock listing'!$H$36</f>
        <v>0</v>
      </c>
      <c r="Q133" s="369" t="n">
        <f aca="false">'Per item requirement'!V133*'Global Stock listing'!$H$37</f>
        <v>0</v>
      </c>
      <c r="R133" s="366" t="n">
        <f aca="false">'Per item requirement'!W133*'Global Stock listing'!$H$38</f>
        <v>0</v>
      </c>
      <c r="S133" s="370" t="n">
        <f aca="false">'Per item requirement'!X133*'Global Stock listing'!$H$39</f>
        <v>0</v>
      </c>
      <c r="T133" s="367" t="n">
        <f aca="false">'Per item requirement'!Y133*'Global Stock listing'!$H$40</f>
        <v>0</v>
      </c>
      <c r="U133" s="368" t="n">
        <f aca="false">'Per item requirement'!Z133*'Global Stock listing'!$H$41</f>
        <v>0</v>
      </c>
      <c r="V133" s="368" t="n">
        <f aca="false">'Per item requirement'!AA133*'Global Stock listing'!$H$43</f>
        <v>0</v>
      </c>
      <c r="W133" s="369" t="n">
        <f aca="false">'Per item requirement'!AB133*'Global Stock listing'!$H$42</f>
        <v>0</v>
      </c>
      <c r="X133" s="367" t="n">
        <f aca="false">'Per item requirement'!AC133*'Global Stock listing'!$H$54</f>
        <v>0</v>
      </c>
      <c r="Y133" s="368" t="n">
        <f aca="false">'Per item requirement'!AD133*'Global Stock listing'!$H$46</f>
        <v>0</v>
      </c>
      <c r="Z133" s="368" t="n">
        <f aca="false">'Per item requirement'!AE133*'Global Stock listing'!$H$52</f>
        <v>0</v>
      </c>
      <c r="AA133" s="368" t="n">
        <f aca="false">'Per item requirement'!AF133*'Global Stock listing'!$H$50</f>
        <v>0</v>
      </c>
      <c r="AB133" s="368" t="n">
        <f aca="false">'Per item requirement'!AG133*'Global Stock listing'!$H$51</f>
        <v>0</v>
      </c>
      <c r="AC133" s="368" t="n">
        <f aca="false">'Per item requirement'!AH133*'Global Stock listing'!$H$48</f>
        <v>0</v>
      </c>
      <c r="AD133" s="368" t="n">
        <f aca="false">'Per item requirement'!AI133*'Global Stock listing'!$H$47</f>
        <v>0</v>
      </c>
      <c r="AE133" s="368" t="n">
        <f aca="false">'Per item requirement'!AJ133*'Global Stock listing'!$H$45</f>
        <v>0</v>
      </c>
      <c r="AF133" s="368" t="n">
        <f aca="false">'Per item requirement'!AK133*'Global Stock listing'!$H$44</f>
        <v>0</v>
      </c>
      <c r="AG133" s="368" t="n">
        <f aca="false">'Per item requirement'!AL133*'Global Stock listing'!$H$49</f>
        <v>0</v>
      </c>
      <c r="AH133" s="368" t="n">
        <f aca="false">'Per item requirement'!AM133*'Global Stock listing'!$H$53</f>
        <v>0</v>
      </c>
      <c r="AI133" s="368" t="n">
        <f aca="false">'Per item requirement'!AN133*'Global Stock listing'!$H$55</f>
        <v>0</v>
      </c>
      <c r="AJ133" s="368" t="n">
        <f aca="false">'Per item requirement'!AO133*'Global Stock listing'!$H$56</f>
        <v>0</v>
      </c>
      <c r="AK133" s="368" t="n">
        <f aca="false">'Per item requirement'!AP133*'Global Stock listing'!$H$57</f>
        <v>0</v>
      </c>
      <c r="AL133" s="368" t="n">
        <f aca="false">'Per item requirement'!AQ133*'Global Stock listing'!$H$58</f>
        <v>0</v>
      </c>
      <c r="AM133" s="368" t="n">
        <f aca="false">'Per item requirement'!AR133*'Global Stock listing'!$H$59</f>
        <v>0</v>
      </c>
      <c r="AN133" s="368" t="n">
        <f aca="false">'Per item requirement'!AS133*'Global Stock listing'!$H$60</f>
        <v>0</v>
      </c>
      <c r="AO133" s="368" t="n">
        <f aca="false">'Per item requirement'!AT133*'Global Stock listing'!$H$61</f>
        <v>0</v>
      </c>
      <c r="AP133" s="368" t="n">
        <f aca="false">'Per item requirement'!AU133*'Global Stock listing'!$H$62</f>
        <v>0</v>
      </c>
      <c r="AQ133" s="368" t="n">
        <f aca="false">'Per item requirement'!AV133*'Global Stock listing'!$H$63</f>
        <v>0</v>
      </c>
      <c r="AR133" s="368" t="n">
        <f aca="false">'Per item requirement'!AW133*'Global Stock listing'!$H$64</f>
        <v>0</v>
      </c>
      <c r="AS133" s="368" t="n">
        <f aca="false">'Per item requirement'!AX133*'Global Stock listing'!$H$65</f>
        <v>0</v>
      </c>
      <c r="AT133" s="368" t="n">
        <f aca="false">'Per item requirement'!AY133*'Global Stock listing'!$H$66</f>
        <v>0</v>
      </c>
      <c r="AU133" s="368" t="n">
        <f aca="false">'Per item requirement'!AZ133*'Global Stock listing'!$H$67</f>
        <v>0</v>
      </c>
      <c r="AV133" s="368" t="n">
        <f aca="false">'Per item requirement'!BA133*'Global Stock listing'!$H$68</f>
        <v>0</v>
      </c>
      <c r="AW133" s="368" t="n">
        <f aca="false">'Per item requirement'!BB133*'Global Stock listing'!$H$69</f>
        <v>0</v>
      </c>
      <c r="AX133" s="368" t="n">
        <f aca="false">'Per item requirement'!BC133*'Global Stock listing'!$H$70</f>
        <v>0</v>
      </c>
      <c r="AY133" s="368" t="n">
        <f aca="false">'Per item requirement'!BD133*'Global Stock listing'!$H$71</f>
        <v>0</v>
      </c>
      <c r="AZ133" s="368" t="n">
        <f aca="false">'Per item requirement'!BE133*'Global Stock listing'!$H$72</f>
        <v>0</v>
      </c>
      <c r="BA133" s="368" t="n">
        <f aca="false">'Per item requirement'!BF133*'Global Stock listing'!$H$73</f>
        <v>0</v>
      </c>
      <c r="BB133" s="368" t="n">
        <f aca="false">'Per item requirement'!BG133*'Global Stock listing'!$H$74</f>
        <v>0</v>
      </c>
      <c r="BC133" s="366" t="n">
        <f aca="false">'Per item requirement'!BH133*'Global Stock listing'!$G$12</f>
        <v>0</v>
      </c>
      <c r="BD133" s="366" t="n">
        <f aca="false">'Per item requirement'!BI133*'Global Stock listing'!$G$13</f>
        <v>0</v>
      </c>
      <c r="BE133" s="366" t="n">
        <f aca="false">'Per item requirement'!BJ133*'Global Stock listing'!$G$14</f>
        <v>0</v>
      </c>
      <c r="BF133" s="366" t="n">
        <f aca="false">'Per item requirement'!BK133*'Global Stock listing'!$G$15</f>
        <v>0</v>
      </c>
      <c r="BG133" s="366" t="n">
        <f aca="false">'Per item requirement'!BL133*'Global Stock listing'!$G$16</f>
        <v>0</v>
      </c>
      <c r="BH133" s="366" t="n">
        <f aca="false">'Per item requirement'!BM133*'Global Stock listing'!$G$17</f>
        <v>0</v>
      </c>
      <c r="BI133" s="366" t="n">
        <f aca="false">'Per item requirement'!BN133*'Global Stock listing'!$G$18</f>
        <v>0</v>
      </c>
      <c r="BJ133" s="366" t="n">
        <f aca="false">'Per item requirement'!BO133*'Global Stock listing'!$G$19</f>
        <v>0</v>
      </c>
      <c r="BK133" s="366" t="n">
        <f aca="false">'Per item requirement'!BP133*'Global Stock listing'!$G$20</f>
        <v>0</v>
      </c>
      <c r="BL133" s="366" t="n">
        <f aca="false">'Per item requirement'!BQ133*'Global Stock listing'!$G$21</f>
        <v>0</v>
      </c>
    </row>
    <row r="134" customFormat="false" ht="15" hidden="false" customHeight="false" outlineLevel="0" collapsed="false">
      <c r="A134" s="358"/>
      <c r="B134" s="365" t="s">
        <v>161</v>
      </c>
      <c r="C134" s="365"/>
      <c r="D134" s="365"/>
      <c r="E134" s="365"/>
      <c r="F134" s="365"/>
      <c r="G134" s="366" t="n">
        <f aca="false">SUM(H134:BL134)</f>
        <v>0</v>
      </c>
      <c r="H134" s="367" t="n">
        <f aca="false">'Per item requirement'!M134*'Global Stock listing'!$H$28</f>
        <v>0</v>
      </c>
      <c r="I134" s="368" t="n">
        <f aca="false">'Per item requirement'!N134*'Global Stock listing'!$H$29</f>
        <v>0</v>
      </c>
      <c r="J134" s="368" t="n">
        <f aca="false">'Per item requirement'!O134*'Global Stock listing'!$H$30</f>
        <v>0</v>
      </c>
      <c r="K134" s="368" t="n">
        <f aca="false">'Per item requirement'!P134*'Global Stock listing'!$H$31</f>
        <v>0</v>
      </c>
      <c r="L134" s="368" t="n">
        <f aca="false">'Per item requirement'!Q134*'Global Stock listing'!$H$32</f>
        <v>0</v>
      </c>
      <c r="M134" s="369" t="n">
        <f aca="false">'Per item requirement'!R134*'Global Stock listing'!$H$33</f>
        <v>0</v>
      </c>
      <c r="N134" s="367" t="n">
        <f aca="false">'Per item requirement'!S134*'Global Stock listing'!$H$34</f>
        <v>0</v>
      </c>
      <c r="O134" s="368" t="n">
        <f aca="false">'Per item requirement'!T134*'Global Stock listing'!$H$35</f>
        <v>0</v>
      </c>
      <c r="P134" s="368" t="n">
        <f aca="false">'Per item requirement'!U134*'Global Stock listing'!$H$36</f>
        <v>0</v>
      </c>
      <c r="Q134" s="369" t="n">
        <f aca="false">'Per item requirement'!V134*'Global Stock listing'!$H$37</f>
        <v>0</v>
      </c>
      <c r="R134" s="366" t="n">
        <f aca="false">'Per item requirement'!W134*'Global Stock listing'!$H$38</f>
        <v>0</v>
      </c>
      <c r="S134" s="370" t="n">
        <f aca="false">'Per item requirement'!X134*'Global Stock listing'!$H$39</f>
        <v>0</v>
      </c>
      <c r="T134" s="367" t="n">
        <f aca="false">'Per item requirement'!Y134*'Global Stock listing'!$H$40</f>
        <v>0</v>
      </c>
      <c r="U134" s="368" t="n">
        <f aca="false">'Per item requirement'!Z134*'Global Stock listing'!$H$41</f>
        <v>0</v>
      </c>
      <c r="V134" s="368" t="n">
        <f aca="false">'Per item requirement'!AA134*'Global Stock listing'!$H$43</f>
        <v>0</v>
      </c>
      <c r="W134" s="369" t="n">
        <f aca="false">'Per item requirement'!AB134*'Global Stock listing'!$H$42</f>
        <v>0</v>
      </c>
      <c r="X134" s="367" t="n">
        <f aca="false">'Per item requirement'!AC134*'Global Stock listing'!$H$54</f>
        <v>0</v>
      </c>
      <c r="Y134" s="368" t="n">
        <f aca="false">'Per item requirement'!AD134*'Global Stock listing'!$H$46</f>
        <v>0</v>
      </c>
      <c r="Z134" s="368" t="n">
        <f aca="false">'Per item requirement'!AE134*'Global Stock listing'!$H$52</f>
        <v>0</v>
      </c>
      <c r="AA134" s="368" t="n">
        <f aca="false">'Per item requirement'!AF134*'Global Stock listing'!$H$50</f>
        <v>0</v>
      </c>
      <c r="AB134" s="368" t="n">
        <f aca="false">'Per item requirement'!AG134*'Global Stock listing'!$H$51</f>
        <v>0</v>
      </c>
      <c r="AC134" s="368" t="n">
        <f aca="false">'Per item requirement'!AH134*'Global Stock listing'!$H$48</f>
        <v>0</v>
      </c>
      <c r="AD134" s="368" t="n">
        <f aca="false">'Per item requirement'!AI134*'Global Stock listing'!$H$47</f>
        <v>0</v>
      </c>
      <c r="AE134" s="368" t="n">
        <f aca="false">'Per item requirement'!AJ134*'Global Stock listing'!$H$45</f>
        <v>0</v>
      </c>
      <c r="AF134" s="368" t="n">
        <f aca="false">'Per item requirement'!AK134*'Global Stock listing'!$H$44</f>
        <v>0</v>
      </c>
      <c r="AG134" s="368" t="n">
        <f aca="false">'Per item requirement'!AL134*'Global Stock listing'!$H$49</f>
        <v>0</v>
      </c>
      <c r="AH134" s="368" t="n">
        <f aca="false">'Per item requirement'!AM134*'Global Stock listing'!$H$53</f>
        <v>0</v>
      </c>
      <c r="AI134" s="368" t="n">
        <f aca="false">'Per item requirement'!AN134*'Global Stock listing'!$H$55</f>
        <v>0</v>
      </c>
      <c r="AJ134" s="368" t="n">
        <f aca="false">'Per item requirement'!AO134*'Global Stock listing'!$H$56</f>
        <v>0</v>
      </c>
      <c r="AK134" s="368" t="n">
        <f aca="false">'Per item requirement'!AP134*'Global Stock listing'!$H$57</f>
        <v>0</v>
      </c>
      <c r="AL134" s="368" t="n">
        <f aca="false">'Per item requirement'!AQ134*'Global Stock listing'!$H$58</f>
        <v>0</v>
      </c>
      <c r="AM134" s="368" t="n">
        <f aca="false">'Per item requirement'!AR134*'Global Stock listing'!$H$59</f>
        <v>0</v>
      </c>
      <c r="AN134" s="368" t="n">
        <f aca="false">'Per item requirement'!AS134*'Global Stock listing'!$H$60</f>
        <v>0</v>
      </c>
      <c r="AO134" s="368" t="n">
        <f aca="false">'Per item requirement'!AT134*'Global Stock listing'!$H$61</f>
        <v>0</v>
      </c>
      <c r="AP134" s="368" t="n">
        <f aca="false">'Per item requirement'!AU134*'Global Stock listing'!$H$62</f>
        <v>0</v>
      </c>
      <c r="AQ134" s="368" t="n">
        <f aca="false">'Per item requirement'!AV134*'Global Stock listing'!$H$63</f>
        <v>0</v>
      </c>
      <c r="AR134" s="368" t="n">
        <f aca="false">'Per item requirement'!AW134*'Global Stock listing'!$H$64</f>
        <v>0</v>
      </c>
      <c r="AS134" s="368" t="n">
        <f aca="false">'Per item requirement'!AX134*'Global Stock listing'!$H$65</f>
        <v>0</v>
      </c>
      <c r="AT134" s="368" t="n">
        <f aca="false">'Per item requirement'!AY134*'Global Stock listing'!$H$66</f>
        <v>0</v>
      </c>
      <c r="AU134" s="368" t="n">
        <f aca="false">'Per item requirement'!AZ134*'Global Stock listing'!$H$67</f>
        <v>0</v>
      </c>
      <c r="AV134" s="368" t="n">
        <f aca="false">'Per item requirement'!BA134*'Global Stock listing'!$H$68</f>
        <v>0</v>
      </c>
      <c r="AW134" s="368" t="n">
        <f aca="false">'Per item requirement'!BB134*'Global Stock listing'!$H$69</f>
        <v>0</v>
      </c>
      <c r="AX134" s="368" t="n">
        <f aca="false">'Per item requirement'!BC134*'Global Stock listing'!$H$70</f>
        <v>0</v>
      </c>
      <c r="AY134" s="368" t="n">
        <f aca="false">'Per item requirement'!BD134*'Global Stock listing'!$H$71</f>
        <v>0</v>
      </c>
      <c r="AZ134" s="368" t="n">
        <f aca="false">'Per item requirement'!BE134*'Global Stock listing'!$H$72</f>
        <v>0</v>
      </c>
      <c r="BA134" s="368" t="n">
        <f aca="false">'Per item requirement'!BF134*'Global Stock listing'!$H$73</f>
        <v>0</v>
      </c>
      <c r="BB134" s="368" t="n">
        <f aca="false">'Per item requirement'!BG134*'Global Stock listing'!$H$74</f>
        <v>0</v>
      </c>
      <c r="BC134" s="366" t="n">
        <f aca="false">'Per item requirement'!BH134*'Global Stock listing'!$G$12</f>
        <v>0</v>
      </c>
      <c r="BD134" s="366" t="n">
        <f aca="false">'Per item requirement'!BI134*'Global Stock listing'!$G$13</f>
        <v>0</v>
      </c>
      <c r="BE134" s="366" t="n">
        <f aca="false">'Per item requirement'!BJ134*'Global Stock listing'!$G$14</f>
        <v>0</v>
      </c>
      <c r="BF134" s="366" t="n">
        <f aca="false">'Per item requirement'!BK134*'Global Stock listing'!$G$15</f>
        <v>0</v>
      </c>
      <c r="BG134" s="366" t="n">
        <f aca="false">'Per item requirement'!BL134*'Global Stock listing'!$G$16</f>
        <v>0</v>
      </c>
      <c r="BH134" s="366" t="n">
        <f aca="false">'Per item requirement'!BM134*'Global Stock listing'!$G$17</f>
        <v>0</v>
      </c>
      <c r="BI134" s="366" t="n">
        <f aca="false">'Per item requirement'!BN134*'Global Stock listing'!$G$18</f>
        <v>0</v>
      </c>
      <c r="BJ134" s="366" t="n">
        <f aca="false">'Per item requirement'!BO134*'Global Stock listing'!$G$19</f>
        <v>0</v>
      </c>
      <c r="BK134" s="366" t="n">
        <f aca="false">'Per item requirement'!BP134*'Global Stock listing'!$G$20</f>
        <v>0</v>
      </c>
      <c r="BL134" s="366" t="n">
        <f aca="false">'Per item requirement'!BQ134*'Global Stock listing'!$G$21</f>
        <v>0</v>
      </c>
    </row>
    <row r="135" customFormat="false" ht="15" hidden="false" customHeight="false" outlineLevel="0" collapsed="false">
      <c r="A135" s="358"/>
      <c r="B135" s="365" t="s">
        <v>162</v>
      </c>
      <c r="C135" s="365"/>
      <c r="D135" s="365"/>
      <c r="E135" s="365"/>
      <c r="F135" s="365"/>
      <c r="G135" s="366" t="n">
        <f aca="false">SUM(H135:BL135)</f>
        <v>0</v>
      </c>
      <c r="H135" s="367" t="n">
        <f aca="false">'Per item requirement'!M135*'Global Stock listing'!$H$28</f>
        <v>0</v>
      </c>
      <c r="I135" s="368" t="n">
        <f aca="false">'Per item requirement'!N135*'Global Stock listing'!$H$29</f>
        <v>0</v>
      </c>
      <c r="J135" s="368" t="n">
        <f aca="false">'Per item requirement'!O135*'Global Stock listing'!$H$30</f>
        <v>0</v>
      </c>
      <c r="K135" s="368" t="n">
        <f aca="false">'Per item requirement'!P135*'Global Stock listing'!$H$31</f>
        <v>0</v>
      </c>
      <c r="L135" s="368" t="n">
        <f aca="false">'Per item requirement'!Q135*'Global Stock listing'!$H$32</f>
        <v>0</v>
      </c>
      <c r="M135" s="369" t="n">
        <f aca="false">'Per item requirement'!R135*'Global Stock listing'!$H$33</f>
        <v>0</v>
      </c>
      <c r="N135" s="367" t="n">
        <f aca="false">'Per item requirement'!S135*'Global Stock listing'!$H$34</f>
        <v>0</v>
      </c>
      <c r="O135" s="368" t="n">
        <f aca="false">'Per item requirement'!T135*'Global Stock listing'!$H$35</f>
        <v>0</v>
      </c>
      <c r="P135" s="368" t="n">
        <f aca="false">'Per item requirement'!U135*'Global Stock listing'!$H$36</f>
        <v>0</v>
      </c>
      <c r="Q135" s="369" t="n">
        <f aca="false">'Per item requirement'!V135*'Global Stock listing'!$H$37</f>
        <v>0</v>
      </c>
      <c r="R135" s="366" t="n">
        <f aca="false">'Per item requirement'!W135*'Global Stock listing'!$H$38</f>
        <v>0</v>
      </c>
      <c r="S135" s="370" t="n">
        <f aca="false">'Per item requirement'!X135*'Global Stock listing'!$H$39</f>
        <v>0</v>
      </c>
      <c r="T135" s="367" t="n">
        <f aca="false">'Per item requirement'!Y135*'Global Stock listing'!$H$40</f>
        <v>0</v>
      </c>
      <c r="U135" s="368" t="n">
        <f aca="false">'Per item requirement'!Z135*'Global Stock listing'!$H$41</f>
        <v>0</v>
      </c>
      <c r="V135" s="368" t="n">
        <f aca="false">'Per item requirement'!AA135*'Global Stock listing'!$H$43</f>
        <v>0</v>
      </c>
      <c r="W135" s="369" t="n">
        <f aca="false">'Per item requirement'!AB135*'Global Stock listing'!$H$42</f>
        <v>0</v>
      </c>
      <c r="X135" s="367" t="n">
        <f aca="false">'Per item requirement'!AC135*'Global Stock listing'!$H$54</f>
        <v>0</v>
      </c>
      <c r="Y135" s="368" t="n">
        <f aca="false">'Per item requirement'!AD135*'Global Stock listing'!$H$46</f>
        <v>0</v>
      </c>
      <c r="Z135" s="368" t="n">
        <f aca="false">'Per item requirement'!AE135*'Global Stock listing'!$H$52</f>
        <v>0</v>
      </c>
      <c r="AA135" s="368" t="n">
        <f aca="false">'Per item requirement'!AF135*'Global Stock listing'!$H$50</f>
        <v>0</v>
      </c>
      <c r="AB135" s="368" t="n">
        <f aca="false">'Per item requirement'!AG135*'Global Stock listing'!$H$51</f>
        <v>0</v>
      </c>
      <c r="AC135" s="368" t="n">
        <f aca="false">'Per item requirement'!AH135*'Global Stock listing'!$H$48</f>
        <v>0</v>
      </c>
      <c r="AD135" s="368" t="n">
        <f aca="false">'Per item requirement'!AI135*'Global Stock listing'!$H$47</f>
        <v>0</v>
      </c>
      <c r="AE135" s="368" t="n">
        <f aca="false">'Per item requirement'!AJ135*'Global Stock listing'!$H$45</f>
        <v>0</v>
      </c>
      <c r="AF135" s="368" t="n">
        <f aca="false">'Per item requirement'!AK135*'Global Stock listing'!$H$44</f>
        <v>0</v>
      </c>
      <c r="AG135" s="368" t="n">
        <f aca="false">'Per item requirement'!AL135*'Global Stock listing'!$H$49</f>
        <v>0</v>
      </c>
      <c r="AH135" s="368" t="n">
        <f aca="false">'Per item requirement'!AM135*'Global Stock listing'!$H$53</f>
        <v>0</v>
      </c>
      <c r="AI135" s="368" t="n">
        <f aca="false">'Per item requirement'!AN135*'Global Stock listing'!$H$55</f>
        <v>0</v>
      </c>
      <c r="AJ135" s="368" t="n">
        <f aca="false">'Per item requirement'!AO135*'Global Stock listing'!$H$56</f>
        <v>0</v>
      </c>
      <c r="AK135" s="368" t="n">
        <f aca="false">'Per item requirement'!AP135*'Global Stock listing'!$H$57</f>
        <v>0</v>
      </c>
      <c r="AL135" s="368" t="n">
        <f aca="false">'Per item requirement'!AQ135*'Global Stock listing'!$H$58</f>
        <v>0</v>
      </c>
      <c r="AM135" s="368" t="n">
        <f aca="false">'Per item requirement'!AR135*'Global Stock listing'!$H$59</f>
        <v>0</v>
      </c>
      <c r="AN135" s="368" t="n">
        <f aca="false">'Per item requirement'!AS135*'Global Stock listing'!$H$60</f>
        <v>0</v>
      </c>
      <c r="AO135" s="368" t="n">
        <f aca="false">'Per item requirement'!AT135*'Global Stock listing'!$H$61</f>
        <v>0</v>
      </c>
      <c r="AP135" s="368" t="n">
        <f aca="false">'Per item requirement'!AU135*'Global Stock listing'!$H$62</f>
        <v>0</v>
      </c>
      <c r="AQ135" s="368" t="n">
        <f aca="false">'Per item requirement'!AV135*'Global Stock listing'!$H$63</f>
        <v>0</v>
      </c>
      <c r="AR135" s="368" t="n">
        <f aca="false">'Per item requirement'!AW135*'Global Stock listing'!$H$64</f>
        <v>0</v>
      </c>
      <c r="AS135" s="368" t="n">
        <f aca="false">'Per item requirement'!AX135*'Global Stock listing'!$H$65</f>
        <v>0</v>
      </c>
      <c r="AT135" s="368" t="n">
        <f aca="false">'Per item requirement'!AY135*'Global Stock listing'!$H$66</f>
        <v>0</v>
      </c>
      <c r="AU135" s="368" t="n">
        <f aca="false">'Per item requirement'!AZ135*'Global Stock listing'!$H$67</f>
        <v>0</v>
      </c>
      <c r="AV135" s="368" t="n">
        <f aca="false">'Per item requirement'!BA135*'Global Stock listing'!$H$68</f>
        <v>0</v>
      </c>
      <c r="AW135" s="368" t="n">
        <f aca="false">'Per item requirement'!BB135*'Global Stock listing'!$H$69</f>
        <v>0</v>
      </c>
      <c r="AX135" s="368" t="n">
        <f aca="false">'Per item requirement'!BC135*'Global Stock listing'!$H$70</f>
        <v>0</v>
      </c>
      <c r="AY135" s="368" t="n">
        <f aca="false">'Per item requirement'!BD135*'Global Stock listing'!$H$71</f>
        <v>0</v>
      </c>
      <c r="AZ135" s="368" t="n">
        <f aca="false">'Per item requirement'!BE135*'Global Stock listing'!$H$72</f>
        <v>0</v>
      </c>
      <c r="BA135" s="368" t="n">
        <f aca="false">'Per item requirement'!BF135*'Global Stock listing'!$H$73</f>
        <v>0</v>
      </c>
      <c r="BB135" s="368" t="n">
        <f aca="false">'Per item requirement'!BG135*'Global Stock listing'!$H$74</f>
        <v>0</v>
      </c>
      <c r="BC135" s="366" t="n">
        <f aca="false">'Per item requirement'!BH135*'Global Stock listing'!$G$12</f>
        <v>0</v>
      </c>
      <c r="BD135" s="366" t="n">
        <f aca="false">'Per item requirement'!BI135*'Global Stock listing'!$G$13</f>
        <v>0</v>
      </c>
      <c r="BE135" s="366" t="n">
        <f aca="false">'Per item requirement'!BJ135*'Global Stock listing'!$G$14</f>
        <v>0</v>
      </c>
      <c r="BF135" s="366" t="n">
        <f aca="false">'Per item requirement'!BK135*'Global Stock listing'!$G$15</f>
        <v>0</v>
      </c>
      <c r="BG135" s="366" t="n">
        <f aca="false">'Per item requirement'!BL135*'Global Stock listing'!$G$16</f>
        <v>0</v>
      </c>
      <c r="BH135" s="366" t="n">
        <f aca="false">'Per item requirement'!BM135*'Global Stock listing'!$G$17</f>
        <v>0</v>
      </c>
      <c r="BI135" s="366" t="n">
        <f aca="false">'Per item requirement'!BN135*'Global Stock listing'!$G$18</f>
        <v>0</v>
      </c>
      <c r="BJ135" s="366" t="n">
        <f aca="false">'Per item requirement'!BO135*'Global Stock listing'!$G$19</f>
        <v>0</v>
      </c>
      <c r="BK135" s="366" t="n">
        <f aca="false">'Per item requirement'!BP135*'Global Stock listing'!$G$20</f>
        <v>0</v>
      </c>
      <c r="BL135" s="366" t="n">
        <f aca="false">'Per item requirement'!BQ135*'Global Stock listing'!$G$21</f>
        <v>0</v>
      </c>
    </row>
    <row r="136" customFormat="false" ht="15" hidden="false" customHeight="false" outlineLevel="0" collapsed="false">
      <c r="A136" s="358"/>
      <c r="B136" s="365" t="s">
        <v>163</v>
      </c>
      <c r="C136" s="365"/>
      <c r="D136" s="365"/>
      <c r="E136" s="365"/>
      <c r="F136" s="365"/>
      <c r="G136" s="366" t="n">
        <f aca="false">SUM(H136:BL136)</f>
        <v>0</v>
      </c>
      <c r="H136" s="367" t="n">
        <f aca="false">'Per item requirement'!M136*'Global Stock listing'!$H$28</f>
        <v>0</v>
      </c>
      <c r="I136" s="368" t="n">
        <f aca="false">'Per item requirement'!N136*'Global Stock listing'!$H$29</f>
        <v>0</v>
      </c>
      <c r="J136" s="368" t="n">
        <f aca="false">'Per item requirement'!O136*'Global Stock listing'!$H$30</f>
        <v>0</v>
      </c>
      <c r="K136" s="368" t="n">
        <f aca="false">'Per item requirement'!P136*'Global Stock listing'!$H$31</f>
        <v>0</v>
      </c>
      <c r="L136" s="368" t="n">
        <f aca="false">'Per item requirement'!Q136*'Global Stock listing'!$H$32</f>
        <v>0</v>
      </c>
      <c r="M136" s="369" t="n">
        <f aca="false">'Per item requirement'!R136*'Global Stock listing'!$H$33</f>
        <v>0</v>
      </c>
      <c r="N136" s="367" t="n">
        <f aca="false">'Per item requirement'!S136*'Global Stock listing'!$H$34</f>
        <v>0</v>
      </c>
      <c r="O136" s="368" t="n">
        <f aca="false">'Per item requirement'!T136*'Global Stock listing'!$H$35</f>
        <v>0</v>
      </c>
      <c r="P136" s="368" t="n">
        <f aca="false">'Per item requirement'!U136*'Global Stock listing'!$H$36</f>
        <v>0</v>
      </c>
      <c r="Q136" s="369" t="n">
        <f aca="false">'Per item requirement'!V136*'Global Stock listing'!$H$37</f>
        <v>0</v>
      </c>
      <c r="R136" s="366" t="n">
        <f aca="false">'Per item requirement'!W136*'Global Stock listing'!$H$38</f>
        <v>0</v>
      </c>
      <c r="S136" s="370" t="n">
        <f aca="false">'Per item requirement'!X136*'Global Stock listing'!$H$39</f>
        <v>0</v>
      </c>
      <c r="T136" s="367" t="n">
        <f aca="false">'Per item requirement'!Y136*'Global Stock listing'!$H$40</f>
        <v>0</v>
      </c>
      <c r="U136" s="368" t="n">
        <f aca="false">'Per item requirement'!Z136*'Global Stock listing'!$H$41</f>
        <v>0</v>
      </c>
      <c r="V136" s="368" t="n">
        <f aca="false">'Per item requirement'!AA136*'Global Stock listing'!$H$43</f>
        <v>0</v>
      </c>
      <c r="W136" s="369" t="n">
        <f aca="false">'Per item requirement'!AB136*'Global Stock listing'!$H$42</f>
        <v>0</v>
      </c>
      <c r="X136" s="367" t="n">
        <f aca="false">'Per item requirement'!AC136*'Global Stock listing'!$H$54</f>
        <v>0</v>
      </c>
      <c r="Y136" s="368" t="n">
        <f aca="false">'Per item requirement'!AD136*'Global Stock listing'!$H$46</f>
        <v>0</v>
      </c>
      <c r="Z136" s="368" t="n">
        <f aca="false">'Per item requirement'!AE136*'Global Stock listing'!$H$52</f>
        <v>0</v>
      </c>
      <c r="AA136" s="368" t="n">
        <f aca="false">'Per item requirement'!AF136*'Global Stock listing'!$H$50</f>
        <v>0</v>
      </c>
      <c r="AB136" s="368" t="n">
        <f aca="false">'Per item requirement'!AG136*'Global Stock listing'!$H$51</f>
        <v>0</v>
      </c>
      <c r="AC136" s="368" t="n">
        <f aca="false">'Per item requirement'!AH136*'Global Stock listing'!$H$48</f>
        <v>0</v>
      </c>
      <c r="AD136" s="368" t="n">
        <f aca="false">'Per item requirement'!AI136*'Global Stock listing'!$H$47</f>
        <v>0</v>
      </c>
      <c r="AE136" s="368" t="n">
        <f aca="false">'Per item requirement'!AJ136*'Global Stock listing'!$H$45</f>
        <v>0</v>
      </c>
      <c r="AF136" s="368" t="n">
        <f aca="false">'Per item requirement'!AK136*'Global Stock listing'!$H$44</f>
        <v>0</v>
      </c>
      <c r="AG136" s="368" t="n">
        <f aca="false">'Per item requirement'!AL136*'Global Stock listing'!$H$49</f>
        <v>0</v>
      </c>
      <c r="AH136" s="368" t="n">
        <f aca="false">'Per item requirement'!AM136*'Global Stock listing'!$H$53</f>
        <v>0</v>
      </c>
      <c r="AI136" s="368" t="n">
        <f aca="false">'Per item requirement'!AN136*'Global Stock listing'!$H$55</f>
        <v>0</v>
      </c>
      <c r="AJ136" s="368" t="n">
        <f aca="false">'Per item requirement'!AO136*'Global Stock listing'!$H$56</f>
        <v>0</v>
      </c>
      <c r="AK136" s="368" t="n">
        <f aca="false">'Per item requirement'!AP136*'Global Stock listing'!$H$57</f>
        <v>0</v>
      </c>
      <c r="AL136" s="368" t="n">
        <f aca="false">'Per item requirement'!AQ136*'Global Stock listing'!$H$58</f>
        <v>0</v>
      </c>
      <c r="AM136" s="368" t="n">
        <f aca="false">'Per item requirement'!AR136*'Global Stock listing'!$H$59</f>
        <v>0</v>
      </c>
      <c r="AN136" s="368" t="n">
        <f aca="false">'Per item requirement'!AS136*'Global Stock listing'!$H$60</f>
        <v>0</v>
      </c>
      <c r="AO136" s="368" t="n">
        <f aca="false">'Per item requirement'!AT136*'Global Stock listing'!$H$61</f>
        <v>0</v>
      </c>
      <c r="AP136" s="368" t="n">
        <f aca="false">'Per item requirement'!AU136*'Global Stock listing'!$H$62</f>
        <v>0</v>
      </c>
      <c r="AQ136" s="368" t="n">
        <f aca="false">'Per item requirement'!AV136*'Global Stock listing'!$H$63</f>
        <v>0</v>
      </c>
      <c r="AR136" s="368" t="n">
        <f aca="false">'Per item requirement'!AW136*'Global Stock listing'!$H$64</f>
        <v>0</v>
      </c>
      <c r="AS136" s="368" t="n">
        <f aca="false">'Per item requirement'!AX136*'Global Stock listing'!$H$65</f>
        <v>0</v>
      </c>
      <c r="AT136" s="368" t="n">
        <f aca="false">'Per item requirement'!AY136*'Global Stock listing'!$H$66</f>
        <v>0</v>
      </c>
      <c r="AU136" s="368" t="n">
        <f aca="false">'Per item requirement'!AZ136*'Global Stock listing'!$H$67</f>
        <v>0</v>
      </c>
      <c r="AV136" s="368" t="n">
        <f aca="false">'Per item requirement'!BA136*'Global Stock listing'!$H$68</f>
        <v>0</v>
      </c>
      <c r="AW136" s="368" t="n">
        <f aca="false">'Per item requirement'!BB136*'Global Stock listing'!$H$69</f>
        <v>0</v>
      </c>
      <c r="AX136" s="368" t="n">
        <f aca="false">'Per item requirement'!BC136*'Global Stock listing'!$H$70</f>
        <v>0</v>
      </c>
      <c r="AY136" s="368" t="n">
        <f aca="false">'Per item requirement'!BD136*'Global Stock listing'!$H$71</f>
        <v>0</v>
      </c>
      <c r="AZ136" s="368" t="n">
        <f aca="false">'Per item requirement'!BE136*'Global Stock listing'!$H$72</f>
        <v>0</v>
      </c>
      <c r="BA136" s="368" t="n">
        <f aca="false">'Per item requirement'!BF136*'Global Stock listing'!$H$73</f>
        <v>0</v>
      </c>
      <c r="BB136" s="368" t="n">
        <f aca="false">'Per item requirement'!BG136*'Global Stock listing'!$H$74</f>
        <v>0</v>
      </c>
      <c r="BC136" s="366" t="n">
        <f aca="false">'Per item requirement'!BH136*'Global Stock listing'!$G$12</f>
        <v>0</v>
      </c>
      <c r="BD136" s="366" t="n">
        <f aca="false">'Per item requirement'!BI136*'Global Stock listing'!$G$13</f>
        <v>0</v>
      </c>
      <c r="BE136" s="366" t="n">
        <f aca="false">'Per item requirement'!BJ136*'Global Stock listing'!$G$14</f>
        <v>0</v>
      </c>
      <c r="BF136" s="366" t="n">
        <f aca="false">'Per item requirement'!BK136*'Global Stock listing'!$G$15</f>
        <v>0</v>
      </c>
      <c r="BG136" s="366" t="n">
        <f aca="false">'Per item requirement'!BL136*'Global Stock listing'!$G$16</f>
        <v>0</v>
      </c>
      <c r="BH136" s="366" t="n">
        <f aca="false">'Per item requirement'!BM136*'Global Stock listing'!$G$17</f>
        <v>0</v>
      </c>
      <c r="BI136" s="366" t="n">
        <f aca="false">'Per item requirement'!BN136*'Global Stock listing'!$G$18</f>
        <v>0</v>
      </c>
      <c r="BJ136" s="366" t="n">
        <f aca="false">'Per item requirement'!BO136*'Global Stock listing'!$G$19</f>
        <v>0</v>
      </c>
      <c r="BK136" s="366" t="n">
        <f aca="false">'Per item requirement'!BP136*'Global Stock listing'!$G$20</f>
        <v>0</v>
      </c>
      <c r="BL136" s="366" t="n">
        <f aca="false">'Per item requirement'!BQ136*'Global Stock listing'!$G$21</f>
        <v>0</v>
      </c>
    </row>
    <row r="137" customFormat="false" ht="15" hidden="false" customHeight="false" outlineLevel="0" collapsed="false">
      <c r="A137" s="358"/>
      <c r="B137" s="365" t="s">
        <v>164</v>
      </c>
      <c r="C137" s="365"/>
      <c r="D137" s="365"/>
      <c r="E137" s="365"/>
      <c r="F137" s="365"/>
      <c r="G137" s="366" t="n">
        <f aca="false">SUM(H137:BL137)</f>
        <v>0</v>
      </c>
      <c r="H137" s="367" t="n">
        <f aca="false">'Per item requirement'!M137*'Global Stock listing'!$H$28</f>
        <v>0</v>
      </c>
      <c r="I137" s="368" t="n">
        <f aca="false">'Per item requirement'!N137*'Global Stock listing'!$H$29</f>
        <v>0</v>
      </c>
      <c r="J137" s="368" t="n">
        <f aca="false">'Per item requirement'!O137*'Global Stock listing'!$H$30</f>
        <v>0</v>
      </c>
      <c r="K137" s="368" t="n">
        <f aca="false">'Per item requirement'!P137*'Global Stock listing'!$H$31</f>
        <v>0</v>
      </c>
      <c r="L137" s="368" t="n">
        <f aca="false">'Per item requirement'!Q137*'Global Stock listing'!$H$32</f>
        <v>0</v>
      </c>
      <c r="M137" s="369" t="n">
        <f aca="false">'Per item requirement'!R137*'Global Stock listing'!$H$33</f>
        <v>0</v>
      </c>
      <c r="N137" s="367" t="n">
        <f aca="false">'Per item requirement'!S137*'Global Stock listing'!$H$34</f>
        <v>0</v>
      </c>
      <c r="O137" s="368" t="n">
        <f aca="false">'Per item requirement'!T137*'Global Stock listing'!$H$35</f>
        <v>0</v>
      </c>
      <c r="P137" s="368" t="n">
        <f aca="false">'Per item requirement'!U137*'Global Stock listing'!$H$36</f>
        <v>0</v>
      </c>
      <c r="Q137" s="369" t="n">
        <f aca="false">'Per item requirement'!V137*'Global Stock listing'!$H$37</f>
        <v>0</v>
      </c>
      <c r="R137" s="366" t="n">
        <f aca="false">'Per item requirement'!W137*'Global Stock listing'!$H$38</f>
        <v>0</v>
      </c>
      <c r="S137" s="370" t="n">
        <f aca="false">'Per item requirement'!X137*'Global Stock listing'!$H$39</f>
        <v>0</v>
      </c>
      <c r="T137" s="367" t="n">
        <f aca="false">'Per item requirement'!Y137*'Global Stock listing'!$H$40</f>
        <v>0</v>
      </c>
      <c r="U137" s="368" t="n">
        <f aca="false">'Per item requirement'!Z137*'Global Stock listing'!$H$41</f>
        <v>0</v>
      </c>
      <c r="V137" s="368" t="n">
        <f aca="false">'Per item requirement'!AA137*'Global Stock listing'!$H$43</f>
        <v>0</v>
      </c>
      <c r="W137" s="369" t="n">
        <f aca="false">'Per item requirement'!AB137*'Global Stock listing'!$H$42</f>
        <v>0</v>
      </c>
      <c r="X137" s="367" t="n">
        <f aca="false">'Per item requirement'!AC137*'Global Stock listing'!$H$54</f>
        <v>0</v>
      </c>
      <c r="Y137" s="368" t="n">
        <f aca="false">'Per item requirement'!AD137*'Global Stock listing'!$H$46</f>
        <v>0</v>
      </c>
      <c r="Z137" s="368" t="n">
        <f aca="false">'Per item requirement'!AE137*'Global Stock listing'!$H$52</f>
        <v>0</v>
      </c>
      <c r="AA137" s="368" t="n">
        <f aca="false">'Per item requirement'!AF137*'Global Stock listing'!$H$50</f>
        <v>0</v>
      </c>
      <c r="AB137" s="368" t="n">
        <f aca="false">'Per item requirement'!AG137*'Global Stock listing'!$H$51</f>
        <v>0</v>
      </c>
      <c r="AC137" s="368" t="n">
        <f aca="false">'Per item requirement'!AH137*'Global Stock listing'!$H$48</f>
        <v>0</v>
      </c>
      <c r="AD137" s="368" t="n">
        <f aca="false">'Per item requirement'!AI137*'Global Stock listing'!$H$47</f>
        <v>0</v>
      </c>
      <c r="AE137" s="368" t="n">
        <f aca="false">'Per item requirement'!AJ137*'Global Stock listing'!$H$45</f>
        <v>0</v>
      </c>
      <c r="AF137" s="368" t="n">
        <f aca="false">'Per item requirement'!AK137*'Global Stock listing'!$H$44</f>
        <v>0</v>
      </c>
      <c r="AG137" s="368" t="n">
        <f aca="false">'Per item requirement'!AL137*'Global Stock listing'!$H$49</f>
        <v>0</v>
      </c>
      <c r="AH137" s="368" t="n">
        <f aca="false">'Per item requirement'!AM137*'Global Stock listing'!$H$53</f>
        <v>0</v>
      </c>
      <c r="AI137" s="368" t="n">
        <f aca="false">'Per item requirement'!AN137*'Global Stock listing'!$H$55</f>
        <v>0</v>
      </c>
      <c r="AJ137" s="368" t="n">
        <f aca="false">'Per item requirement'!AO137*'Global Stock listing'!$H$56</f>
        <v>0</v>
      </c>
      <c r="AK137" s="368" t="n">
        <f aca="false">'Per item requirement'!AP137*'Global Stock listing'!$H$57</f>
        <v>0</v>
      </c>
      <c r="AL137" s="368" t="n">
        <f aca="false">'Per item requirement'!AQ137*'Global Stock listing'!$H$58</f>
        <v>0</v>
      </c>
      <c r="AM137" s="368" t="n">
        <f aca="false">'Per item requirement'!AR137*'Global Stock listing'!$H$59</f>
        <v>0</v>
      </c>
      <c r="AN137" s="368" t="n">
        <f aca="false">'Per item requirement'!AS137*'Global Stock listing'!$H$60</f>
        <v>0</v>
      </c>
      <c r="AO137" s="368" t="n">
        <f aca="false">'Per item requirement'!AT137*'Global Stock listing'!$H$61</f>
        <v>0</v>
      </c>
      <c r="AP137" s="368" t="n">
        <f aca="false">'Per item requirement'!AU137*'Global Stock listing'!$H$62</f>
        <v>0</v>
      </c>
      <c r="AQ137" s="368" t="n">
        <f aca="false">'Per item requirement'!AV137*'Global Stock listing'!$H$63</f>
        <v>0</v>
      </c>
      <c r="AR137" s="368" t="n">
        <f aca="false">'Per item requirement'!AW137*'Global Stock listing'!$H$64</f>
        <v>0</v>
      </c>
      <c r="AS137" s="368" t="n">
        <f aca="false">'Per item requirement'!AX137*'Global Stock listing'!$H$65</f>
        <v>0</v>
      </c>
      <c r="AT137" s="368" t="n">
        <f aca="false">'Per item requirement'!AY137*'Global Stock listing'!$H$66</f>
        <v>0</v>
      </c>
      <c r="AU137" s="368" t="n">
        <f aca="false">'Per item requirement'!AZ137*'Global Stock listing'!$H$67</f>
        <v>0</v>
      </c>
      <c r="AV137" s="368" t="n">
        <f aca="false">'Per item requirement'!BA137*'Global Stock listing'!$H$68</f>
        <v>0</v>
      </c>
      <c r="AW137" s="368" t="n">
        <f aca="false">'Per item requirement'!BB137*'Global Stock listing'!$H$69</f>
        <v>0</v>
      </c>
      <c r="AX137" s="368" t="n">
        <f aca="false">'Per item requirement'!BC137*'Global Stock listing'!$H$70</f>
        <v>0</v>
      </c>
      <c r="AY137" s="368" t="n">
        <f aca="false">'Per item requirement'!BD137*'Global Stock listing'!$H$71</f>
        <v>0</v>
      </c>
      <c r="AZ137" s="368" t="n">
        <f aca="false">'Per item requirement'!BE137*'Global Stock listing'!$H$72</f>
        <v>0</v>
      </c>
      <c r="BA137" s="368" t="n">
        <f aca="false">'Per item requirement'!BF137*'Global Stock listing'!$H$73</f>
        <v>0</v>
      </c>
      <c r="BB137" s="368" t="n">
        <f aca="false">'Per item requirement'!BG137*'Global Stock listing'!$H$74</f>
        <v>0</v>
      </c>
      <c r="BC137" s="366" t="n">
        <f aca="false">'Per item requirement'!BH137*'Global Stock listing'!$G$12</f>
        <v>0</v>
      </c>
      <c r="BD137" s="366" t="n">
        <f aca="false">'Per item requirement'!BI137*'Global Stock listing'!$G$13</f>
        <v>0</v>
      </c>
      <c r="BE137" s="366" t="n">
        <f aca="false">'Per item requirement'!BJ137*'Global Stock listing'!$G$14</f>
        <v>0</v>
      </c>
      <c r="BF137" s="366" t="n">
        <f aca="false">'Per item requirement'!BK137*'Global Stock listing'!$G$15</f>
        <v>0</v>
      </c>
      <c r="BG137" s="366" t="n">
        <f aca="false">'Per item requirement'!BL137*'Global Stock listing'!$G$16</f>
        <v>0</v>
      </c>
      <c r="BH137" s="366" t="n">
        <f aca="false">'Per item requirement'!BM137*'Global Stock listing'!$G$17</f>
        <v>0</v>
      </c>
      <c r="BI137" s="366" t="n">
        <f aca="false">'Per item requirement'!BN137*'Global Stock listing'!$G$18</f>
        <v>0</v>
      </c>
      <c r="BJ137" s="366" t="n">
        <f aca="false">'Per item requirement'!BO137*'Global Stock listing'!$G$19</f>
        <v>0</v>
      </c>
      <c r="BK137" s="366" t="n">
        <f aca="false">'Per item requirement'!BP137*'Global Stock listing'!$G$20</f>
        <v>0</v>
      </c>
      <c r="BL137" s="366" t="n">
        <f aca="false">'Per item requirement'!BQ137*'Global Stock listing'!$G$21</f>
        <v>0</v>
      </c>
    </row>
    <row r="138" customFormat="false" ht="15" hidden="false" customHeight="false" outlineLevel="0" collapsed="false">
      <c r="A138" s="358"/>
      <c r="B138" s="365" t="s">
        <v>165</v>
      </c>
      <c r="C138" s="365"/>
      <c r="D138" s="365"/>
      <c r="E138" s="365"/>
      <c r="F138" s="365"/>
      <c r="G138" s="366" t="n">
        <f aca="false">SUM(H138:BL138)</f>
        <v>0</v>
      </c>
      <c r="H138" s="367" t="n">
        <f aca="false">'Per item requirement'!M138*'Global Stock listing'!$H$28</f>
        <v>0</v>
      </c>
      <c r="I138" s="368" t="n">
        <f aca="false">'Per item requirement'!N138*'Global Stock listing'!$H$29</f>
        <v>0</v>
      </c>
      <c r="J138" s="368" t="n">
        <f aca="false">'Per item requirement'!O138*'Global Stock listing'!$H$30</f>
        <v>0</v>
      </c>
      <c r="K138" s="368" t="n">
        <f aca="false">'Per item requirement'!P138*'Global Stock listing'!$H$31</f>
        <v>0</v>
      </c>
      <c r="L138" s="368" t="n">
        <f aca="false">'Per item requirement'!Q138*'Global Stock listing'!$H$32</f>
        <v>0</v>
      </c>
      <c r="M138" s="369" t="n">
        <f aca="false">'Per item requirement'!R138*'Global Stock listing'!$H$33</f>
        <v>0</v>
      </c>
      <c r="N138" s="367" t="n">
        <f aca="false">'Per item requirement'!S138*'Global Stock listing'!$H$34</f>
        <v>0</v>
      </c>
      <c r="O138" s="368" t="n">
        <f aca="false">'Per item requirement'!T138*'Global Stock listing'!$H$35</f>
        <v>0</v>
      </c>
      <c r="P138" s="368" t="n">
        <f aca="false">'Per item requirement'!U138*'Global Stock listing'!$H$36</f>
        <v>0</v>
      </c>
      <c r="Q138" s="369" t="n">
        <f aca="false">'Per item requirement'!V138*'Global Stock listing'!$H$37</f>
        <v>0</v>
      </c>
      <c r="R138" s="366" t="n">
        <f aca="false">'Per item requirement'!W138*'Global Stock listing'!$H$38</f>
        <v>0</v>
      </c>
      <c r="S138" s="370" t="n">
        <f aca="false">'Per item requirement'!X138*'Global Stock listing'!$H$39</f>
        <v>0</v>
      </c>
      <c r="T138" s="367" t="n">
        <f aca="false">'Per item requirement'!Y138*'Global Stock listing'!$H$40</f>
        <v>0</v>
      </c>
      <c r="U138" s="368" t="n">
        <f aca="false">'Per item requirement'!Z138*'Global Stock listing'!$H$41</f>
        <v>0</v>
      </c>
      <c r="V138" s="368" t="n">
        <f aca="false">'Per item requirement'!AA138*'Global Stock listing'!$H$43</f>
        <v>0</v>
      </c>
      <c r="W138" s="369" t="n">
        <f aca="false">'Per item requirement'!AB138*'Global Stock listing'!$H$42</f>
        <v>0</v>
      </c>
      <c r="X138" s="367" t="n">
        <f aca="false">'Per item requirement'!AC138*'Global Stock listing'!$H$54</f>
        <v>0</v>
      </c>
      <c r="Y138" s="368" t="n">
        <f aca="false">'Per item requirement'!AD138*'Global Stock listing'!$H$46</f>
        <v>0</v>
      </c>
      <c r="Z138" s="368" t="n">
        <f aca="false">'Per item requirement'!AE138*'Global Stock listing'!$H$52</f>
        <v>0</v>
      </c>
      <c r="AA138" s="368" t="n">
        <f aca="false">'Per item requirement'!AF138*'Global Stock listing'!$H$50</f>
        <v>0</v>
      </c>
      <c r="AB138" s="368" t="n">
        <f aca="false">'Per item requirement'!AG138*'Global Stock listing'!$H$51</f>
        <v>0</v>
      </c>
      <c r="AC138" s="368" t="n">
        <f aca="false">'Per item requirement'!AH138*'Global Stock listing'!$H$48</f>
        <v>0</v>
      </c>
      <c r="AD138" s="368" t="n">
        <f aca="false">'Per item requirement'!AI138*'Global Stock listing'!$H$47</f>
        <v>0</v>
      </c>
      <c r="AE138" s="368" t="n">
        <f aca="false">'Per item requirement'!AJ138*'Global Stock listing'!$H$45</f>
        <v>0</v>
      </c>
      <c r="AF138" s="368" t="n">
        <f aca="false">'Per item requirement'!AK138*'Global Stock listing'!$H$44</f>
        <v>0</v>
      </c>
      <c r="AG138" s="368" t="n">
        <f aca="false">'Per item requirement'!AL138*'Global Stock listing'!$H$49</f>
        <v>0</v>
      </c>
      <c r="AH138" s="368" t="n">
        <f aca="false">'Per item requirement'!AM138*'Global Stock listing'!$H$53</f>
        <v>0</v>
      </c>
      <c r="AI138" s="368" t="n">
        <f aca="false">'Per item requirement'!AN138*'Global Stock listing'!$H$55</f>
        <v>0</v>
      </c>
      <c r="AJ138" s="368" t="n">
        <f aca="false">'Per item requirement'!AO138*'Global Stock listing'!$H$56</f>
        <v>0</v>
      </c>
      <c r="AK138" s="368" t="n">
        <f aca="false">'Per item requirement'!AP138*'Global Stock listing'!$H$57</f>
        <v>0</v>
      </c>
      <c r="AL138" s="368" t="n">
        <f aca="false">'Per item requirement'!AQ138*'Global Stock listing'!$H$58</f>
        <v>0</v>
      </c>
      <c r="AM138" s="368" t="n">
        <f aca="false">'Per item requirement'!AR138*'Global Stock listing'!$H$59</f>
        <v>0</v>
      </c>
      <c r="AN138" s="368" t="n">
        <f aca="false">'Per item requirement'!AS138*'Global Stock listing'!$H$60</f>
        <v>0</v>
      </c>
      <c r="AO138" s="368" t="n">
        <f aca="false">'Per item requirement'!AT138*'Global Stock listing'!$H$61</f>
        <v>0</v>
      </c>
      <c r="AP138" s="368" t="n">
        <f aca="false">'Per item requirement'!AU138*'Global Stock listing'!$H$62</f>
        <v>0</v>
      </c>
      <c r="AQ138" s="368" t="n">
        <f aca="false">'Per item requirement'!AV138*'Global Stock listing'!$H$63</f>
        <v>0</v>
      </c>
      <c r="AR138" s="368" t="n">
        <f aca="false">'Per item requirement'!AW138*'Global Stock listing'!$H$64</f>
        <v>0</v>
      </c>
      <c r="AS138" s="368" t="n">
        <f aca="false">'Per item requirement'!AX138*'Global Stock listing'!$H$65</f>
        <v>0</v>
      </c>
      <c r="AT138" s="368" t="n">
        <f aca="false">'Per item requirement'!AY138*'Global Stock listing'!$H$66</f>
        <v>0</v>
      </c>
      <c r="AU138" s="368" t="n">
        <f aca="false">'Per item requirement'!AZ138*'Global Stock listing'!$H$67</f>
        <v>0</v>
      </c>
      <c r="AV138" s="368" t="n">
        <f aca="false">'Per item requirement'!BA138*'Global Stock listing'!$H$68</f>
        <v>0</v>
      </c>
      <c r="AW138" s="368" t="n">
        <f aca="false">'Per item requirement'!BB138*'Global Stock listing'!$H$69</f>
        <v>0</v>
      </c>
      <c r="AX138" s="368" t="n">
        <f aca="false">'Per item requirement'!BC138*'Global Stock listing'!$H$70</f>
        <v>0</v>
      </c>
      <c r="AY138" s="368" t="n">
        <f aca="false">'Per item requirement'!BD138*'Global Stock listing'!$H$71</f>
        <v>0</v>
      </c>
      <c r="AZ138" s="368" t="n">
        <f aca="false">'Per item requirement'!BE138*'Global Stock listing'!$H$72</f>
        <v>0</v>
      </c>
      <c r="BA138" s="368" t="n">
        <f aca="false">'Per item requirement'!BF138*'Global Stock listing'!$H$73</f>
        <v>0</v>
      </c>
      <c r="BB138" s="368" t="n">
        <f aca="false">'Per item requirement'!BG138*'Global Stock listing'!$H$74</f>
        <v>0</v>
      </c>
      <c r="BC138" s="366" t="n">
        <f aca="false">'Per item requirement'!BH138*'Global Stock listing'!$G$12</f>
        <v>0</v>
      </c>
      <c r="BD138" s="366" t="n">
        <f aca="false">'Per item requirement'!BI138*'Global Stock listing'!$G$13</f>
        <v>0</v>
      </c>
      <c r="BE138" s="366" t="n">
        <f aca="false">'Per item requirement'!BJ138*'Global Stock listing'!$G$14</f>
        <v>0</v>
      </c>
      <c r="BF138" s="366" t="n">
        <f aca="false">'Per item requirement'!BK138*'Global Stock listing'!$G$15</f>
        <v>0</v>
      </c>
      <c r="BG138" s="366" t="n">
        <f aca="false">'Per item requirement'!BL138*'Global Stock listing'!$G$16</f>
        <v>0</v>
      </c>
      <c r="BH138" s="366" t="n">
        <f aca="false">'Per item requirement'!BM138*'Global Stock listing'!$G$17</f>
        <v>0</v>
      </c>
      <c r="BI138" s="366" t="n">
        <f aca="false">'Per item requirement'!BN138*'Global Stock listing'!$G$18</f>
        <v>0</v>
      </c>
      <c r="BJ138" s="366" t="n">
        <f aca="false">'Per item requirement'!BO138*'Global Stock listing'!$G$19</f>
        <v>0</v>
      </c>
      <c r="BK138" s="366" t="n">
        <f aca="false">'Per item requirement'!BP138*'Global Stock listing'!$G$20</f>
        <v>0</v>
      </c>
      <c r="BL138" s="366" t="n">
        <f aca="false">'Per item requirement'!BQ138*'Global Stock listing'!$G$21</f>
        <v>0</v>
      </c>
    </row>
    <row r="139" customFormat="false" ht="15" hidden="false" customHeight="false" outlineLevel="0" collapsed="false">
      <c r="A139" s="358"/>
      <c r="B139" s="365" t="s">
        <v>166</v>
      </c>
      <c r="C139" s="365"/>
      <c r="D139" s="365"/>
      <c r="E139" s="365"/>
      <c r="F139" s="365"/>
      <c r="G139" s="366" t="n">
        <f aca="false">SUM(H139:BL139)</f>
        <v>0</v>
      </c>
      <c r="H139" s="367" t="n">
        <f aca="false">'Per item requirement'!M139*'Global Stock listing'!$H$28</f>
        <v>0</v>
      </c>
      <c r="I139" s="368" t="n">
        <f aca="false">'Per item requirement'!N139*'Global Stock listing'!$H$29</f>
        <v>0</v>
      </c>
      <c r="J139" s="368" t="n">
        <f aca="false">'Per item requirement'!O139*'Global Stock listing'!$H$30</f>
        <v>0</v>
      </c>
      <c r="K139" s="368" t="n">
        <f aca="false">'Per item requirement'!P139*'Global Stock listing'!$H$31</f>
        <v>0</v>
      </c>
      <c r="L139" s="368" t="n">
        <f aca="false">'Per item requirement'!Q139*'Global Stock listing'!$H$32</f>
        <v>0</v>
      </c>
      <c r="M139" s="369" t="n">
        <f aca="false">'Per item requirement'!R139*'Global Stock listing'!$H$33</f>
        <v>0</v>
      </c>
      <c r="N139" s="367" t="n">
        <f aca="false">'Per item requirement'!S139*'Global Stock listing'!$H$34</f>
        <v>0</v>
      </c>
      <c r="O139" s="368" t="n">
        <f aca="false">'Per item requirement'!T139*'Global Stock listing'!$H$35</f>
        <v>0</v>
      </c>
      <c r="P139" s="368" t="n">
        <f aca="false">'Per item requirement'!U139*'Global Stock listing'!$H$36</f>
        <v>0</v>
      </c>
      <c r="Q139" s="369" t="n">
        <f aca="false">'Per item requirement'!V139*'Global Stock listing'!$H$37</f>
        <v>0</v>
      </c>
      <c r="R139" s="366" t="n">
        <f aca="false">'Per item requirement'!W139*'Global Stock listing'!$H$38</f>
        <v>0</v>
      </c>
      <c r="S139" s="370" t="n">
        <f aca="false">'Per item requirement'!X139*'Global Stock listing'!$H$39</f>
        <v>0</v>
      </c>
      <c r="T139" s="367" t="n">
        <f aca="false">'Per item requirement'!Y139*'Global Stock listing'!$H$40</f>
        <v>0</v>
      </c>
      <c r="U139" s="368" t="n">
        <f aca="false">'Per item requirement'!Z139*'Global Stock listing'!$H$41</f>
        <v>0</v>
      </c>
      <c r="V139" s="368" t="n">
        <f aca="false">'Per item requirement'!AA139*'Global Stock listing'!$H$43</f>
        <v>0</v>
      </c>
      <c r="W139" s="369" t="n">
        <f aca="false">'Per item requirement'!AB139*'Global Stock listing'!$H$42</f>
        <v>0</v>
      </c>
      <c r="X139" s="367" t="n">
        <f aca="false">'Per item requirement'!AC139*'Global Stock listing'!$H$54</f>
        <v>0</v>
      </c>
      <c r="Y139" s="368" t="n">
        <f aca="false">'Per item requirement'!AD139*'Global Stock listing'!$H$46</f>
        <v>0</v>
      </c>
      <c r="Z139" s="368" t="n">
        <f aca="false">'Per item requirement'!AE139*'Global Stock listing'!$H$52</f>
        <v>0</v>
      </c>
      <c r="AA139" s="368" t="n">
        <f aca="false">'Per item requirement'!AF139*'Global Stock listing'!$H$50</f>
        <v>0</v>
      </c>
      <c r="AB139" s="368" t="n">
        <f aca="false">'Per item requirement'!AG139*'Global Stock listing'!$H$51</f>
        <v>0</v>
      </c>
      <c r="AC139" s="368" t="n">
        <f aca="false">'Per item requirement'!AH139*'Global Stock listing'!$H$48</f>
        <v>0</v>
      </c>
      <c r="AD139" s="368" t="n">
        <f aca="false">'Per item requirement'!AI139*'Global Stock listing'!$H$47</f>
        <v>0</v>
      </c>
      <c r="AE139" s="368" t="n">
        <f aca="false">'Per item requirement'!AJ139*'Global Stock listing'!$H$45</f>
        <v>0</v>
      </c>
      <c r="AF139" s="368" t="n">
        <f aca="false">'Per item requirement'!AK139*'Global Stock listing'!$H$44</f>
        <v>0</v>
      </c>
      <c r="AG139" s="368" t="n">
        <f aca="false">'Per item requirement'!AL139*'Global Stock listing'!$H$49</f>
        <v>0</v>
      </c>
      <c r="AH139" s="368" t="n">
        <f aca="false">'Per item requirement'!AM139*'Global Stock listing'!$H$53</f>
        <v>0</v>
      </c>
      <c r="AI139" s="368" t="n">
        <f aca="false">'Per item requirement'!AN139*'Global Stock listing'!$H$55</f>
        <v>0</v>
      </c>
      <c r="AJ139" s="368" t="n">
        <f aca="false">'Per item requirement'!AO139*'Global Stock listing'!$H$56</f>
        <v>0</v>
      </c>
      <c r="AK139" s="368" t="n">
        <f aca="false">'Per item requirement'!AP139*'Global Stock listing'!$H$57</f>
        <v>0</v>
      </c>
      <c r="AL139" s="368" t="n">
        <f aca="false">'Per item requirement'!AQ139*'Global Stock listing'!$H$58</f>
        <v>0</v>
      </c>
      <c r="AM139" s="368" t="n">
        <f aca="false">'Per item requirement'!AR139*'Global Stock listing'!$H$59</f>
        <v>0</v>
      </c>
      <c r="AN139" s="368" t="n">
        <f aca="false">'Per item requirement'!AS139*'Global Stock listing'!$H$60</f>
        <v>0</v>
      </c>
      <c r="AO139" s="368" t="n">
        <f aca="false">'Per item requirement'!AT139*'Global Stock listing'!$H$61</f>
        <v>0</v>
      </c>
      <c r="AP139" s="368" t="n">
        <f aca="false">'Per item requirement'!AU139*'Global Stock listing'!$H$62</f>
        <v>0</v>
      </c>
      <c r="AQ139" s="368" t="n">
        <f aca="false">'Per item requirement'!AV139*'Global Stock listing'!$H$63</f>
        <v>0</v>
      </c>
      <c r="AR139" s="368" t="n">
        <f aca="false">'Per item requirement'!AW139*'Global Stock listing'!$H$64</f>
        <v>0</v>
      </c>
      <c r="AS139" s="368" t="n">
        <f aca="false">'Per item requirement'!AX139*'Global Stock listing'!$H$65</f>
        <v>0</v>
      </c>
      <c r="AT139" s="368" t="n">
        <f aca="false">'Per item requirement'!AY139*'Global Stock listing'!$H$66</f>
        <v>0</v>
      </c>
      <c r="AU139" s="368" t="n">
        <f aca="false">'Per item requirement'!AZ139*'Global Stock listing'!$H$67</f>
        <v>0</v>
      </c>
      <c r="AV139" s="368" t="n">
        <f aca="false">'Per item requirement'!BA139*'Global Stock listing'!$H$68</f>
        <v>0</v>
      </c>
      <c r="AW139" s="368" t="n">
        <f aca="false">'Per item requirement'!BB139*'Global Stock listing'!$H$69</f>
        <v>0</v>
      </c>
      <c r="AX139" s="368" t="n">
        <f aca="false">'Per item requirement'!BC139*'Global Stock listing'!$H$70</f>
        <v>0</v>
      </c>
      <c r="AY139" s="368" t="n">
        <f aca="false">'Per item requirement'!BD139*'Global Stock listing'!$H$71</f>
        <v>0</v>
      </c>
      <c r="AZ139" s="368" t="n">
        <f aca="false">'Per item requirement'!BE139*'Global Stock listing'!$H$72</f>
        <v>0</v>
      </c>
      <c r="BA139" s="368" t="n">
        <f aca="false">'Per item requirement'!BF139*'Global Stock listing'!$H$73</f>
        <v>0</v>
      </c>
      <c r="BB139" s="368" t="n">
        <f aca="false">'Per item requirement'!BG139*'Global Stock listing'!$H$74</f>
        <v>0</v>
      </c>
      <c r="BC139" s="366" t="n">
        <f aca="false">'Per item requirement'!BH139*'Global Stock listing'!$G$12</f>
        <v>0</v>
      </c>
      <c r="BD139" s="366" t="n">
        <f aca="false">'Per item requirement'!BI139*'Global Stock listing'!$G$13</f>
        <v>0</v>
      </c>
      <c r="BE139" s="366" t="n">
        <f aca="false">'Per item requirement'!BJ139*'Global Stock listing'!$G$14</f>
        <v>0</v>
      </c>
      <c r="BF139" s="366" t="n">
        <f aca="false">'Per item requirement'!BK139*'Global Stock listing'!$G$15</f>
        <v>0</v>
      </c>
      <c r="BG139" s="366" t="n">
        <f aca="false">'Per item requirement'!BL139*'Global Stock listing'!$G$16</f>
        <v>0</v>
      </c>
      <c r="BH139" s="366" t="n">
        <f aca="false">'Per item requirement'!BM139*'Global Stock listing'!$G$17</f>
        <v>0</v>
      </c>
      <c r="BI139" s="366" t="n">
        <f aca="false">'Per item requirement'!BN139*'Global Stock listing'!$G$18</f>
        <v>0</v>
      </c>
      <c r="BJ139" s="366" t="n">
        <f aca="false">'Per item requirement'!BO139*'Global Stock listing'!$G$19</f>
        <v>0</v>
      </c>
      <c r="BK139" s="366" t="n">
        <f aca="false">'Per item requirement'!BP139*'Global Stock listing'!$G$20</f>
        <v>0</v>
      </c>
      <c r="BL139" s="366" t="n">
        <f aca="false">'Per item requirement'!BQ139*'Global Stock listing'!$G$21</f>
        <v>0</v>
      </c>
    </row>
    <row r="140" customFormat="false" ht="15" hidden="false" customHeight="false" outlineLevel="0" collapsed="false">
      <c r="A140" s="358"/>
      <c r="B140" s="365" t="s">
        <v>167</v>
      </c>
      <c r="C140" s="365"/>
      <c r="D140" s="365"/>
      <c r="E140" s="365"/>
      <c r="F140" s="365"/>
      <c r="G140" s="366" t="n">
        <f aca="false">SUM(H140:BL140)</f>
        <v>0</v>
      </c>
      <c r="H140" s="367" t="n">
        <f aca="false">'Per item requirement'!M140*'Global Stock listing'!$H$28</f>
        <v>0</v>
      </c>
      <c r="I140" s="368" t="n">
        <f aca="false">'Per item requirement'!N140*'Global Stock listing'!$H$29</f>
        <v>0</v>
      </c>
      <c r="J140" s="368" t="n">
        <f aca="false">'Per item requirement'!O140*'Global Stock listing'!$H$30</f>
        <v>0</v>
      </c>
      <c r="K140" s="368" t="n">
        <f aca="false">'Per item requirement'!P140*'Global Stock listing'!$H$31</f>
        <v>0</v>
      </c>
      <c r="L140" s="368" t="n">
        <f aca="false">'Per item requirement'!Q140*'Global Stock listing'!$H$32</f>
        <v>0</v>
      </c>
      <c r="M140" s="369" t="n">
        <f aca="false">'Per item requirement'!R140*'Global Stock listing'!$H$33</f>
        <v>0</v>
      </c>
      <c r="N140" s="367" t="n">
        <f aca="false">'Per item requirement'!S140*'Global Stock listing'!$H$34</f>
        <v>0</v>
      </c>
      <c r="O140" s="368" t="n">
        <f aca="false">'Per item requirement'!T140*'Global Stock listing'!$H$35</f>
        <v>0</v>
      </c>
      <c r="P140" s="368" t="n">
        <f aca="false">'Per item requirement'!U140*'Global Stock listing'!$H$36</f>
        <v>0</v>
      </c>
      <c r="Q140" s="369" t="n">
        <f aca="false">'Per item requirement'!V140*'Global Stock listing'!$H$37</f>
        <v>0</v>
      </c>
      <c r="R140" s="366" t="n">
        <f aca="false">'Per item requirement'!W140*'Global Stock listing'!$H$38</f>
        <v>0</v>
      </c>
      <c r="S140" s="370" t="n">
        <f aca="false">'Per item requirement'!X140*'Global Stock listing'!$H$39</f>
        <v>0</v>
      </c>
      <c r="T140" s="367" t="n">
        <f aca="false">'Per item requirement'!Y140*'Global Stock listing'!$H$40</f>
        <v>0</v>
      </c>
      <c r="U140" s="368" t="n">
        <f aca="false">'Per item requirement'!Z140*'Global Stock listing'!$H$41</f>
        <v>0</v>
      </c>
      <c r="V140" s="368" t="n">
        <f aca="false">'Per item requirement'!AA140*'Global Stock listing'!$H$43</f>
        <v>0</v>
      </c>
      <c r="W140" s="369" t="n">
        <f aca="false">'Per item requirement'!AB140*'Global Stock listing'!$H$42</f>
        <v>0</v>
      </c>
      <c r="X140" s="367" t="n">
        <f aca="false">'Per item requirement'!AC140*'Global Stock listing'!$H$54</f>
        <v>0</v>
      </c>
      <c r="Y140" s="368" t="n">
        <f aca="false">'Per item requirement'!AD140*'Global Stock listing'!$H$46</f>
        <v>0</v>
      </c>
      <c r="Z140" s="368" t="n">
        <f aca="false">'Per item requirement'!AE140*'Global Stock listing'!$H$52</f>
        <v>0</v>
      </c>
      <c r="AA140" s="368" t="n">
        <f aca="false">'Per item requirement'!AF140*'Global Stock listing'!$H$50</f>
        <v>0</v>
      </c>
      <c r="AB140" s="368" t="n">
        <f aca="false">'Per item requirement'!AG140*'Global Stock listing'!$H$51</f>
        <v>0</v>
      </c>
      <c r="AC140" s="368" t="n">
        <f aca="false">'Per item requirement'!AH140*'Global Stock listing'!$H$48</f>
        <v>0</v>
      </c>
      <c r="AD140" s="368" t="n">
        <f aca="false">'Per item requirement'!AI140*'Global Stock listing'!$H$47</f>
        <v>0</v>
      </c>
      <c r="AE140" s="368" t="n">
        <f aca="false">'Per item requirement'!AJ140*'Global Stock listing'!$H$45</f>
        <v>0</v>
      </c>
      <c r="AF140" s="368" t="n">
        <f aca="false">'Per item requirement'!AK140*'Global Stock listing'!$H$44</f>
        <v>0</v>
      </c>
      <c r="AG140" s="368" t="n">
        <f aca="false">'Per item requirement'!AL140*'Global Stock listing'!$H$49</f>
        <v>0</v>
      </c>
      <c r="AH140" s="368" t="n">
        <f aca="false">'Per item requirement'!AM140*'Global Stock listing'!$H$53</f>
        <v>0</v>
      </c>
      <c r="AI140" s="368" t="n">
        <f aca="false">'Per item requirement'!AN140*'Global Stock listing'!$H$55</f>
        <v>0</v>
      </c>
      <c r="AJ140" s="368" t="n">
        <f aca="false">'Per item requirement'!AO140*'Global Stock listing'!$H$56</f>
        <v>0</v>
      </c>
      <c r="AK140" s="368" t="n">
        <f aca="false">'Per item requirement'!AP140*'Global Stock listing'!$H$57</f>
        <v>0</v>
      </c>
      <c r="AL140" s="368" t="n">
        <f aca="false">'Per item requirement'!AQ140*'Global Stock listing'!$H$58</f>
        <v>0</v>
      </c>
      <c r="AM140" s="368" t="n">
        <f aca="false">'Per item requirement'!AR140*'Global Stock listing'!$H$59</f>
        <v>0</v>
      </c>
      <c r="AN140" s="368" t="n">
        <f aca="false">'Per item requirement'!AS140*'Global Stock listing'!$H$60</f>
        <v>0</v>
      </c>
      <c r="AO140" s="368" t="n">
        <f aca="false">'Per item requirement'!AT140*'Global Stock listing'!$H$61</f>
        <v>0</v>
      </c>
      <c r="AP140" s="368" t="n">
        <f aca="false">'Per item requirement'!AU140*'Global Stock listing'!$H$62</f>
        <v>0</v>
      </c>
      <c r="AQ140" s="368" t="n">
        <f aca="false">'Per item requirement'!AV140*'Global Stock listing'!$H$63</f>
        <v>0</v>
      </c>
      <c r="AR140" s="368" t="n">
        <f aca="false">'Per item requirement'!AW140*'Global Stock listing'!$H$64</f>
        <v>0</v>
      </c>
      <c r="AS140" s="368" t="n">
        <f aca="false">'Per item requirement'!AX140*'Global Stock listing'!$H$65</f>
        <v>0</v>
      </c>
      <c r="AT140" s="368" t="n">
        <f aca="false">'Per item requirement'!AY140*'Global Stock listing'!$H$66</f>
        <v>0</v>
      </c>
      <c r="AU140" s="368" t="n">
        <f aca="false">'Per item requirement'!AZ140*'Global Stock listing'!$H$67</f>
        <v>0</v>
      </c>
      <c r="AV140" s="368" t="n">
        <f aca="false">'Per item requirement'!BA140*'Global Stock listing'!$H$68</f>
        <v>0</v>
      </c>
      <c r="AW140" s="368" t="n">
        <f aca="false">'Per item requirement'!BB140*'Global Stock listing'!$H$69</f>
        <v>0</v>
      </c>
      <c r="AX140" s="368" t="n">
        <f aca="false">'Per item requirement'!BC140*'Global Stock listing'!$H$70</f>
        <v>0</v>
      </c>
      <c r="AY140" s="368" t="n">
        <f aca="false">'Per item requirement'!BD140*'Global Stock listing'!$H$71</f>
        <v>0</v>
      </c>
      <c r="AZ140" s="368" t="n">
        <f aca="false">'Per item requirement'!BE140*'Global Stock listing'!$H$72</f>
        <v>0</v>
      </c>
      <c r="BA140" s="368" t="n">
        <f aca="false">'Per item requirement'!BF140*'Global Stock listing'!$H$73</f>
        <v>0</v>
      </c>
      <c r="BB140" s="368" t="n">
        <f aca="false">'Per item requirement'!BG140*'Global Stock listing'!$H$74</f>
        <v>0</v>
      </c>
      <c r="BC140" s="366" t="n">
        <f aca="false">'Per item requirement'!BH140*'Global Stock listing'!$G$12</f>
        <v>0</v>
      </c>
      <c r="BD140" s="366" t="n">
        <f aca="false">'Per item requirement'!BI140*'Global Stock listing'!$G$13</f>
        <v>0</v>
      </c>
      <c r="BE140" s="366" t="n">
        <f aca="false">'Per item requirement'!BJ140*'Global Stock listing'!$G$14</f>
        <v>0</v>
      </c>
      <c r="BF140" s="366" t="n">
        <f aca="false">'Per item requirement'!BK140*'Global Stock listing'!$G$15</f>
        <v>0</v>
      </c>
      <c r="BG140" s="366" t="n">
        <f aca="false">'Per item requirement'!BL140*'Global Stock listing'!$G$16</f>
        <v>0</v>
      </c>
      <c r="BH140" s="366" t="n">
        <f aca="false">'Per item requirement'!BM140*'Global Stock listing'!$G$17</f>
        <v>0</v>
      </c>
      <c r="BI140" s="366" t="n">
        <f aca="false">'Per item requirement'!BN140*'Global Stock listing'!$G$18</f>
        <v>0</v>
      </c>
      <c r="BJ140" s="366" t="n">
        <f aca="false">'Per item requirement'!BO140*'Global Stock listing'!$G$19</f>
        <v>0</v>
      </c>
      <c r="BK140" s="366" t="n">
        <f aca="false">'Per item requirement'!BP140*'Global Stock listing'!$G$20</f>
        <v>0</v>
      </c>
      <c r="BL140" s="366" t="n">
        <f aca="false">'Per item requirement'!BQ140*'Global Stock listing'!$G$21</f>
        <v>0</v>
      </c>
    </row>
    <row r="141" customFormat="false" ht="15" hidden="false" customHeight="false" outlineLevel="0" collapsed="false">
      <c r="A141" s="358"/>
      <c r="B141" s="365" t="s">
        <v>168</v>
      </c>
      <c r="C141" s="365"/>
      <c r="D141" s="365"/>
      <c r="E141" s="365"/>
      <c r="F141" s="365"/>
      <c r="G141" s="366" t="n">
        <f aca="false">SUM(H141:BL141)</f>
        <v>0</v>
      </c>
      <c r="H141" s="367" t="n">
        <f aca="false">'Per item requirement'!M141*'Global Stock listing'!$H$28</f>
        <v>0</v>
      </c>
      <c r="I141" s="368" t="n">
        <f aca="false">'Per item requirement'!N141*'Global Stock listing'!$H$29</f>
        <v>0</v>
      </c>
      <c r="J141" s="368" t="n">
        <f aca="false">'Per item requirement'!O141*'Global Stock listing'!$H$30</f>
        <v>0</v>
      </c>
      <c r="K141" s="368" t="n">
        <f aca="false">'Per item requirement'!P141*'Global Stock listing'!$H$31</f>
        <v>0</v>
      </c>
      <c r="L141" s="368" t="n">
        <f aca="false">'Per item requirement'!Q141*'Global Stock listing'!$H$32</f>
        <v>0</v>
      </c>
      <c r="M141" s="369" t="n">
        <f aca="false">'Per item requirement'!R141*'Global Stock listing'!$H$33</f>
        <v>0</v>
      </c>
      <c r="N141" s="367" t="n">
        <f aca="false">'Per item requirement'!S141*'Global Stock listing'!$H$34</f>
        <v>0</v>
      </c>
      <c r="O141" s="368" t="n">
        <f aca="false">'Per item requirement'!T141*'Global Stock listing'!$H$35</f>
        <v>0</v>
      </c>
      <c r="P141" s="368" t="n">
        <f aca="false">'Per item requirement'!U141*'Global Stock listing'!$H$36</f>
        <v>0</v>
      </c>
      <c r="Q141" s="369" t="n">
        <f aca="false">'Per item requirement'!V141*'Global Stock listing'!$H$37</f>
        <v>0</v>
      </c>
      <c r="R141" s="366" t="n">
        <f aca="false">'Per item requirement'!W141*'Global Stock listing'!$H$38</f>
        <v>0</v>
      </c>
      <c r="S141" s="370" t="n">
        <f aca="false">'Per item requirement'!X141*'Global Stock listing'!$H$39</f>
        <v>0</v>
      </c>
      <c r="T141" s="367" t="n">
        <f aca="false">'Per item requirement'!Y141*'Global Stock listing'!$H$40</f>
        <v>0</v>
      </c>
      <c r="U141" s="368" t="n">
        <f aca="false">'Per item requirement'!Z141*'Global Stock listing'!$H$41</f>
        <v>0</v>
      </c>
      <c r="V141" s="368" t="n">
        <f aca="false">'Per item requirement'!AA141*'Global Stock listing'!$H$43</f>
        <v>0</v>
      </c>
      <c r="W141" s="369" t="n">
        <f aca="false">'Per item requirement'!AB141*'Global Stock listing'!$H$42</f>
        <v>0</v>
      </c>
      <c r="X141" s="367" t="n">
        <f aca="false">'Per item requirement'!AC141*'Global Stock listing'!$H$54</f>
        <v>0</v>
      </c>
      <c r="Y141" s="368" t="n">
        <f aca="false">'Per item requirement'!AD141*'Global Stock listing'!$H$46</f>
        <v>0</v>
      </c>
      <c r="Z141" s="368" t="n">
        <f aca="false">'Per item requirement'!AE141*'Global Stock listing'!$H$52</f>
        <v>0</v>
      </c>
      <c r="AA141" s="368" t="n">
        <f aca="false">'Per item requirement'!AF141*'Global Stock listing'!$H$50</f>
        <v>0</v>
      </c>
      <c r="AB141" s="368" t="n">
        <f aca="false">'Per item requirement'!AG141*'Global Stock listing'!$H$51</f>
        <v>0</v>
      </c>
      <c r="AC141" s="368" t="n">
        <f aca="false">'Per item requirement'!AH141*'Global Stock listing'!$H$48</f>
        <v>0</v>
      </c>
      <c r="AD141" s="368" t="n">
        <f aca="false">'Per item requirement'!AI141*'Global Stock listing'!$H$47</f>
        <v>0</v>
      </c>
      <c r="AE141" s="368" t="n">
        <f aca="false">'Per item requirement'!AJ141*'Global Stock listing'!$H$45</f>
        <v>0</v>
      </c>
      <c r="AF141" s="368" t="n">
        <f aca="false">'Per item requirement'!AK141*'Global Stock listing'!$H$44</f>
        <v>0</v>
      </c>
      <c r="AG141" s="368" t="n">
        <f aca="false">'Per item requirement'!AL141*'Global Stock listing'!$H$49</f>
        <v>0</v>
      </c>
      <c r="AH141" s="368" t="n">
        <f aca="false">'Per item requirement'!AM141*'Global Stock listing'!$H$53</f>
        <v>0</v>
      </c>
      <c r="AI141" s="368" t="n">
        <f aca="false">'Per item requirement'!AN141*'Global Stock listing'!$H$55</f>
        <v>0</v>
      </c>
      <c r="AJ141" s="368" t="n">
        <f aca="false">'Per item requirement'!AO141*'Global Stock listing'!$H$56</f>
        <v>0</v>
      </c>
      <c r="AK141" s="368" t="n">
        <f aca="false">'Per item requirement'!AP141*'Global Stock listing'!$H$57</f>
        <v>0</v>
      </c>
      <c r="AL141" s="368" t="n">
        <f aca="false">'Per item requirement'!AQ141*'Global Stock listing'!$H$58</f>
        <v>0</v>
      </c>
      <c r="AM141" s="368" t="n">
        <f aca="false">'Per item requirement'!AR141*'Global Stock listing'!$H$59</f>
        <v>0</v>
      </c>
      <c r="AN141" s="368" t="n">
        <f aca="false">'Per item requirement'!AS141*'Global Stock listing'!$H$60</f>
        <v>0</v>
      </c>
      <c r="AO141" s="368" t="n">
        <f aca="false">'Per item requirement'!AT141*'Global Stock listing'!$H$61</f>
        <v>0</v>
      </c>
      <c r="AP141" s="368" t="n">
        <f aca="false">'Per item requirement'!AU141*'Global Stock listing'!$H$62</f>
        <v>0</v>
      </c>
      <c r="AQ141" s="368" t="n">
        <f aca="false">'Per item requirement'!AV141*'Global Stock listing'!$H$63</f>
        <v>0</v>
      </c>
      <c r="AR141" s="368" t="n">
        <f aca="false">'Per item requirement'!AW141*'Global Stock listing'!$H$64</f>
        <v>0</v>
      </c>
      <c r="AS141" s="368" t="n">
        <f aca="false">'Per item requirement'!AX141*'Global Stock listing'!$H$65</f>
        <v>0</v>
      </c>
      <c r="AT141" s="368" t="n">
        <f aca="false">'Per item requirement'!AY141*'Global Stock listing'!$H$66</f>
        <v>0</v>
      </c>
      <c r="AU141" s="368" t="n">
        <f aca="false">'Per item requirement'!AZ141*'Global Stock listing'!$H$67</f>
        <v>0</v>
      </c>
      <c r="AV141" s="368" t="n">
        <f aca="false">'Per item requirement'!BA141*'Global Stock listing'!$H$68</f>
        <v>0</v>
      </c>
      <c r="AW141" s="368" t="n">
        <f aca="false">'Per item requirement'!BB141*'Global Stock listing'!$H$69</f>
        <v>0</v>
      </c>
      <c r="AX141" s="368" t="n">
        <f aca="false">'Per item requirement'!BC141*'Global Stock listing'!$H$70</f>
        <v>0</v>
      </c>
      <c r="AY141" s="368" t="n">
        <f aca="false">'Per item requirement'!BD141*'Global Stock listing'!$H$71</f>
        <v>0</v>
      </c>
      <c r="AZ141" s="368" t="n">
        <f aca="false">'Per item requirement'!BE141*'Global Stock listing'!$H$72</f>
        <v>0</v>
      </c>
      <c r="BA141" s="368" t="n">
        <f aca="false">'Per item requirement'!BF141*'Global Stock listing'!$H$73</f>
        <v>0</v>
      </c>
      <c r="BB141" s="368" t="n">
        <f aca="false">'Per item requirement'!BG141*'Global Stock listing'!$H$74</f>
        <v>0</v>
      </c>
      <c r="BC141" s="366" t="n">
        <f aca="false">'Per item requirement'!BH141*'Global Stock listing'!$G$12</f>
        <v>0</v>
      </c>
      <c r="BD141" s="366" t="n">
        <f aca="false">'Per item requirement'!BI141*'Global Stock listing'!$G$13</f>
        <v>0</v>
      </c>
      <c r="BE141" s="366" t="n">
        <f aca="false">'Per item requirement'!BJ141*'Global Stock listing'!$G$14</f>
        <v>0</v>
      </c>
      <c r="BF141" s="366" t="n">
        <f aca="false">'Per item requirement'!BK141*'Global Stock listing'!$G$15</f>
        <v>0</v>
      </c>
      <c r="BG141" s="366" t="n">
        <f aca="false">'Per item requirement'!BL141*'Global Stock listing'!$G$16</f>
        <v>0</v>
      </c>
      <c r="BH141" s="366" t="n">
        <f aca="false">'Per item requirement'!BM141*'Global Stock listing'!$G$17</f>
        <v>0</v>
      </c>
      <c r="BI141" s="366" t="n">
        <f aca="false">'Per item requirement'!BN141*'Global Stock listing'!$G$18</f>
        <v>0</v>
      </c>
      <c r="BJ141" s="366" t="n">
        <f aca="false">'Per item requirement'!BO141*'Global Stock listing'!$G$19</f>
        <v>0</v>
      </c>
      <c r="BK141" s="366" t="n">
        <f aca="false">'Per item requirement'!BP141*'Global Stock listing'!$G$20</f>
        <v>0</v>
      </c>
      <c r="BL141" s="366" t="n">
        <f aca="false">'Per item requirement'!BQ141*'Global Stock listing'!$G$21</f>
        <v>0</v>
      </c>
    </row>
    <row r="142" customFormat="false" ht="15" hidden="false" customHeight="false" outlineLevel="0" collapsed="false">
      <c r="A142" s="358"/>
      <c r="B142" s="365" t="s">
        <v>169</v>
      </c>
      <c r="C142" s="365"/>
      <c r="D142" s="365"/>
      <c r="E142" s="365"/>
      <c r="F142" s="365"/>
      <c r="G142" s="366" t="n">
        <f aca="false">SUM(H142:BL142)</f>
        <v>0</v>
      </c>
      <c r="H142" s="367" t="n">
        <f aca="false">'Per item requirement'!M142*'Global Stock listing'!$H$28</f>
        <v>0</v>
      </c>
      <c r="I142" s="368" t="n">
        <f aca="false">'Per item requirement'!N142*'Global Stock listing'!$H$29</f>
        <v>0</v>
      </c>
      <c r="J142" s="368" t="n">
        <f aca="false">'Per item requirement'!O142*'Global Stock listing'!$H$30</f>
        <v>0</v>
      </c>
      <c r="K142" s="368" t="n">
        <f aca="false">'Per item requirement'!P142*'Global Stock listing'!$H$31</f>
        <v>0</v>
      </c>
      <c r="L142" s="368" t="n">
        <f aca="false">'Per item requirement'!Q142*'Global Stock listing'!$H$32</f>
        <v>0</v>
      </c>
      <c r="M142" s="369" t="n">
        <f aca="false">'Per item requirement'!R142*'Global Stock listing'!$H$33</f>
        <v>0</v>
      </c>
      <c r="N142" s="367" t="n">
        <f aca="false">'Per item requirement'!S142*'Global Stock listing'!$H$34</f>
        <v>0</v>
      </c>
      <c r="O142" s="368" t="n">
        <f aca="false">'Per item requirement'!T142*'Global Stock listing'!$H$35</f>
        <v>0</v>
      </c>
      <c r="P142" s="368" t="n">
        <f aca="false">'Per item requirement'!U142*'Global Stock listing'!$H$36</f>
        <v>0</v>
      </c>
      <c r="Q142" s="369" t="n">
        <f aca="false">'Per item requirement'!V142*'Global Stock listing'!$H$37</f>
        <v>0</v>
      </c>
      <c r="R142" s="366" t="n">
        <f aca="false">'Per item requirement'!W142*'Global Stock listing'!$H$38</f>
        <v>0</v>
      </c>
      <c r="S142" s="370" t="n">
        <f aca="false">'Per item requirement'!X142*'Global Stock listing'!$H$39</f>
        <v>0</v>
      </c>
      <c r="T142" s="367" t="n">
        <f aca="false">'Per item requirement'!Y142*'Global Stock listing'!$H$40</f>
        <v>0</v>
      </c>
      <c r="U142" s="368" t="n">
        <f aca="false">'Per item requirement'!Z142*'Global Stock listing'!$H$41</f>
        <v>0</v>
      </c>
      <c r="V142" s="368" t="n">
        <f aca="false">'Per item requirement'!AA142*'Global Stock listing'!$H$43</f>
        <v>0</v>
      </c>
      <c r="W142" s="369" t="n">
        <f aca="false">'Per item requirement'!AB142*'Global Stock listing'!$H$42</f>
        <v>0</v>
      </c>
      <c r="X142" s="367" t="n">
        <f aca="false">'Per item requirement'!AC142*'Global Stock listing'!$H$54</f>
        <v>0</v>
      </c>
      <c r="Y142" s="368" t="n">
        <f aca="false">'Per item requirement'!AD142*'Global Stock listing'!$H$46</f>
        <v>0</v>
      </c>
      <c r="Z142" s="368" t="n">
        <f aca="false">'Per item requirement'!AE142*'Global Stock listing'!$H$52</f>
        <v>0</v>
      </c>
      <c r="AA142" s="368" t="n">
        <f aca="false">'Per item requirement'!AF142*'Global Stock listing'!$H$50</f>
        <v>0</v>
      </c>
      <c r="AB142" s="368" t="n">
        <f aca="false">'Per item requirement'!AG142*'Global Stock listing'!$H$51</f>
        <v>0</v>
      </c>
      <c r="AC142" s="368" t="n">
        <f aca="false">'Per item requirement'!AH142*'Global Stock listing'!$H$48</f>
        <v>0</v>
      </c>
      <c r="AD142" s="368" t="n">
        <f aca="false">'Per item requirement'!AI142*'Global Stock listing'!$H$47</f>
        <v>0</v>
      </c>
      <c r="AE142" s="368" t="n">
        <f aca="false">'Per item requirement'!AJ142*'Global Stock listing'!$H$45</f>
        <v>0</v>
      </c>
      <c r="AF142" s="368" t="n">
        <f aca="false">'Per item requirement'!AK142*'Global Stock listing'!$H$44</f>
        <v>0</v>
      </c>
      <c r="AG142" s="368" t="n">
        <f aca="false">'Per item requirement'!AL142*'Global Stock listing'!$H$49</f>
        <v>0</v>
      </c>
      <c r="AH142" s="368" t="n">
        <f aca="false">'Per item requirement'!AM142*'Global Stock listing'!$H$53</f>
        <v>0</v>
      </c>
      <c r="AI142" s="368" t="n">
        <f aca="false">'Per item requirement'!AN142*'Global Stock listing'!$H$55</f>
        <v>0</v>
      </c>
      <c r="AJ142" s="368" t="n">
        <f aca="false">'Per item requirement'!AO142*'Global Stock listing'!$H$56</f>
        <v>0</v>
      </c>
      <c r="AK142" s="368" t="n">
        <f aca="false">'Per item requirement'!AP142*'Global Stock listing'!$H$57</f>
        <v>0</v>
      </c>
      <c r="AL142" s="368" t="n">
        <f aca="false">'Per item requirement'!AQ142*'Global Stock listing'!$H$58</f>
        <v>0</v>
      </c>
      <c r="AM142" s="368" t="n">
        <f aca="false">'Per item requirement'!AR142*'Global Stock listing'!$H$59</f>
        <v>0</v>
      </c>
      <c r="AN142" s="368" t="n">
        <f aca="false">'Per item requirement'!AS142*'Global Stock listing'!$H$60</f>
        <v>0</v>
      </c>
      <c r="AO142" s="368" t="n">
        <f aca="false">'Per item requirement'!AT142*'Global Stock listing'!$H$61</f>
        <v>0</v>
      </c>
      <c r="AP142" s="368" t="n">
        <f aca="false">'Per item requirement'!AU142*'Global Stock listing'!$H$62</f>
        <v>0</v>
      </c>
      <c r="AQ142" s="368" t="n">
        <f aca="false">'Per item requirement'!AV142*'Global Stock listing'!$H$63</f>
        <v>0</v>
      </c>
      <c r="AR142" s="368" t="n">
        <f aca="false">'Per item requirement'!AW142*'Global Stock listing'!$H$64</f>
        <v>0</v>
      </c>
      <c r="AS142" s="368" t="n">
        <f aca="false">'Per item requirement'!AX142*'Global Stock listing'!$H$65</f>
        <v>0</v>
      </c>
      <c r="AT142" s="368" t="n">
        <f aca="false">'Per item requirement'!AY142*'Global Stock listing'!$H$66</f>
        <v>0</v>
      </c>
      <c r="AU142" s="368" t="n">
        <f aca="false">'Per item requirement'!AZ142*'Global Stock listing'!$H$67</f>
        <v>0</v>
      </c>
      <c r="AV142" s="368" t="n">
        <f aca="false">'Per item requirement'!BA142*'Global Stock listing'!$H$68</f>
        <v>0</v>
      </c>
      <c r="AW142" s="368" t="n">
        <f aca="false">'Per item requirement'!BB142*'Global Stock listing'!$H$69</f>
        <v>0</v>
      </c>
      <c r="AX142" s="368" t="n">
        <f aca="false">'Per item requirement'!BC142*'Global Stock listing'!$H$70</f>
        <v>0</v>
      </c>
      <c r="AY142" s="368" t="n">
        <f aca="false">'Per item requirement'!BD142*'Global Stock listing'!$H$71</f>
        <v>0</v>
      </c>
      <c r="AZ142" s="368" t="n">
        <f aca="false">'Per item requirement'!BE142*'Global Stock listing'!$H$72</f>
        <v>0</v>
      </c>
      <c r="BA142" s="368" t="n">
        <f aca="false">'Per item requirement'!BF142*'Global Stock listing'!$H$73</f>
        <v>0</v>
      </c>
      <c r="BB142" s="368" t="n">
        <f aca="false">'Per item requirement'!BG142*'Global Stock listing'!$H$74</f>
        <v>0</v>
      </c>
      <c r="BC142" s="366" t="n">
        <f aca="false">'Per item requirement'!BH142*'Global Stock listing'!$G$12</f>
        <v>0</v>
      </c>
      <c r="BD142" s="366" t="n">
        <f aca="false">'Per item requirement'!BI142*'Global Stock listing'!$G$13</f>
        <v>0</v>
      </c>
      <c r="BE142" s="366" t="n">
        <f aca="false">'Per item requirement'!BJ142*'Global Stock listing'!$G$14</f>
        <v>0</v>
      </c>
      <c r="BF142" s="366" t="n">
        <f aca="false">'Per item requirement'!BK142*'Global Stock listing'!$G$15</f>
        <v>0</v>
      </c>
      <c r="BG142" s="366" t="n">
        <f aca="false">'Per item requirement'!BL142*'Global Stock listing'!$G$16</f>
        <v>0</v>
      </c>
      <c r="BH142" s="366" t="n">
        <f aca="false">'Per item requirement'!BM142*'Global Stock listing'!$G$17</f>
        <v>0</v>
      </c>
      <c r="BI142" s="366" t="n">
        <f aca="false">'Per item requirement'!BN142*'Global Stock listing'!$G$18</f>
        <v>0</v>
      </c>
      <c r="BJ142" s="366" t="n">
        <f aca="false">'Per item requirement'!BO142*'Global Stock listing'!$G$19</f>
        <v>0</v>
      </c>
      <c r="BK142" s="366" t="n">
        <f aca="false">'Per item requirement'!BP142*'Global Stock listing'!$G$20</f>
        <v>0</v>
      </c>
      <c r="BL142" s="366" t="n">
        <f aca="false">'Per item requirement'!BQ142*'Global Stock listing'!$G$21</f>
        <v>0</v>
      </c>
    </row>
    <row r="143" customFormat="false" ht="15" hidden="false" customHeight="false" outlineLevel="0" collapsed="false">
      <c r="A143" s="358"/>
      <c r="B143" s="365" t="s">
        <v>170</v>
      </c>
      <c r="C143" s="365"/>
      <c r="D143" s="365"/>
      <c r="E143" s="365"/>
      <c r="F143" s="365"/>
      <c r="G143" s="366" t="n">
        <f aca="false">SUM(H143:BL143)</f>
        <v>0</v>
      </c>
      <c r="H143" s="367" t="n">
        <f aca="false">'Per item requirement'!M143*'Global Stock listing'!$H$28</f>
        <v>0</v>
      </c>
      <c r="I143" s="368" t="n">
        <f aca="false">'Per item requirement'!N143*'Global Stock listing'!$H$29</f>
        <v>0</v>
      </c>
      <c r="J143" s="368" t="n">
        <f aca="false">'Per item requirement'!O143*'Global Stock listing'!$H$30</f>
        <v>0</v>
      </c>
      <c r="K143" s="368" t="n">
        <f aca="false">'Per item requirement'!P143*'Global Stock listing'!$H$31</f>
        <v>0</v>
      </c>
      <c r="L143" s="368" t="n">
        <f aca="false">'Per item requirement'!Q143*'Global Stock listing'!$H$32</f>
        <v>0</v>
      </c>
      <c r="M143" s="369" t="n">
        <f aca="false">'Per item requirement'!R143*'Global Stock listing'!$H$33</f>
        <v>0</v>
      </c>
      <c r="N143" s="367" t="n">
        <f aca="false">'Per item requirement'!S143*'Global Stock listing'!$H$34</f>
        <v>0</v>
      </c>
      <c r="O143" s="368" t="n">
        <f aca="false">'Per item requirement'!T143*'Global Stock listing'!$H$35</f>
        <v>0</v>
      </c>
      <c r="P143" s="368" t="n">
        <f aca="false">'Per item requirement'!U143*'Global Stock listing'!$H$36</f>
        <v>0</v>
      </c>
      <c r="Q143" s="369" t="n">
        <f aca="false">'Per item requirement'!V143*'Global Stock listing'!$H$37</f>
        <v>0</v>
      </c>
      <c r="R143" s="366" t="n">
        <f aca="false">'Per item requirement'!W143*'Global Stock listing'!$H$38</f>
        <v>0</v>
      </c>
      <c r="S143" s="370" t="n">
        <f aca="false">'Per item requirement'!X143*'Global Stock listing'!$H$39</f>
        <v>0</v>
      </c>
      <c r="T143" s="367" t="n">
        <f aca="false">'Per item requirement'!Y143*'Global Stock listing'!$H$40</f>
        <v>0</v>
      </c>
      <c r="U143" s="368" t="n">
        <f aca="false">'Per item requirement'!Z143*'Global Stock listing'!$H$41</f>
        <v>0</v>
      </c>
      <c r="V143" s="368" t="n">
        <f aca="false">'Per item requirement'!AA143*'Global Stock listing'!$H$43</f>
        <v>0</v>
      </c>
      <c r="W143" s="369" t="n">
        <f aca="false">'Per item requirement'!AB143*'Global Stock listing'!$H$42</f>
        <v>0</v>
      </c>
      <c r="X143" s="367" t="n">
        <f aca="false">'Per item requirement'!AC143*'Global Stock listing'!$H$54</f>
        <v>0</v>
      </c>
      <c r="Y143" s="368" t="n">
        <f aca="false">'Per item requirement'!AD143*'Global Stock listing'!$H$46</f>
        <v>0</v>
      </c>
      <c r="Z143" s="368" t="n">
        <f aca="false">'Per item requirement'!AE143*'Global Stock listing'!$H$52</f>
        <v>0</v>
      </c>
      <c r="AA143" s="368" t="n">
        <f aca="false">'Per item requirement'!AF143*'Global Stock listing'!$H$50</f>
        <v>0</v>
      </c>
      <c r="AB143" s="368" t="n">
        <f aca="false">'Per item requirement'!AG143*'Global Stock listing'!$H$51</f>
        <v>0</v>
      </c>
      <c r="AC143" s="368" t="n">
        <f aca="false">'Per item requirement'!AH143*'Global Stock listing'!$H$48</f>
        <v>0</v>
      </c>
      <c r="AD143" s="368" t="n">
        <f aca="false">'Per item requirement'!AI143*'Global Stock listing'!$H$47</f>
        <v>0</v>
      </c>
      <c r="AE143" s="368" t="n">
        <f aca="false">'Per item requirement'!AJ143*'Global Stock listing'!$H$45</f>
        <v>0</v>
      </c>
      <c r="AF143" s="368" t="n">
        <f aca="false">'Per item requirement'!AK143*'Global Stock listing'!$H$44</f>
        <v>0</v>
      </c>
      <c r="AG143" s="368" t="n">
        <f aca="false">'Per item requirement'!AL143*'Global Stock listing'!$H$49</f>
        <v>0</v>
      </c>
      <c r="AH143" s="368" t="n">
        <f aca="false">'Per item requirement'!AM143*'Global Stock listing'!$H$53</f>
        <v>0</v>
      </c>
      <c r="AI143" s="368" t="n">
        <f aca="false">'Per item requirement'!AN143*'Global Stock listing'!$H$55</f>
        <v>0</v>
      </c>
      <c r="AJ143" s="368" t="n">
        <f aca="false">'Per item requirement'!AO143*'Global Stock listing'!$H$56</f>
        <v>0</v>
      </c>
      <c r="AK143" s="368" t="n">
        <f aca="false">'Per item requirement'!AP143*'Global Stock listing'!$H$57</f>
        <v>0</v>
      </c>
      <c r="AL143" s="368" t="n">
        <f aca="false">'Per item requirement'!AQ143*'Global Stock listing'!$H$58</f>
        <v>0</v>
      </c>
      <c r="AM143" s="368" t="n">
        <f aca="false">'Per item requirement'!AR143*'Global Stock listing'!$H$59</f>
        <v>0</v>
      </c>
      <c r="AN143" s="368" t="n">
        <f aca="false">'Per item requirement'!AS143*'Global Stock listing'!$H$60</f>
        <v>0</v>
      </c>
      <c r="AO143" s="368" t="n">
        <f aca="false">'Per item requirement'!AT143*'Global Stock listing'!$H$61</f>
        <v>0</v>
      </c>
      <c r="AP143" s="368" t="n">
        <f aca="false">'Per item requirement'!AU143*'Global Stock listing'!$H$62</f>
        <v>0</v>
      </c>
      <c r="AQ143" s="368" t="n">
        <f aca="false">'Per item requirement'!AV143*'Global Stock listing'!$H$63</f>
        <v>0</v>
      </c>
      <c r="AR143" s="368" t="n">
        <f aca="false">'Per item requirement'!AW143*'Global Stock listing'!$H$64</f>
        <v>0</v>
      </c>
      <c r="AS143" s="368" t="n">
        <f aca="false">'Per item requirement'!AX143*'Global Stock listing'!$H$65</f>
        <v>0</v>
      </c>
      <c r="AT143" s="368" t="n">
        <f aca="false">'Per item requirement'!AY143*'Global Stock listing'!$H$66</f>
        <v>0</v>
      </c>
      <c r="AU143" s="368" t="n">
        <f aca="false">'Per item requirement'!AZ143*'Global Stock listing'!$H$67</f>
        <v>0</v>
      </c>
      <c r="AV143" s="368" t="n">
        <f aca="false">'Per item requirement'!BA143*'Global Stock listing'!$H$68</f>
        <v>0</v>
      </c>
      <c r="AW143" s="368" t="n">
        <f aca="false">'Per item requirement'!BB143*'Global Stock listing'!$H$69</f>
        <v>0</v>
      </c>
      <c r="AX143" s="368" t="n">
        <f aca="false">'Per item requirement'!BC143*'Global Stock listing'!$H$70</f>
        <v>0</v>
      </c>
      <c r="AY143" s="368" t="n">
        <f aca="false">'Per item requirement'!BD143*'Global Stock listing'!$H$71</f>
        <v>0</v>
      </c>
      <c r="AZ143" s="368" t="n">
        <f aca="false">'Per item requirement'!BE143*'Global Stock listing'!$H$72</f>
        <v>0</v>
      </c>
      <c r="BA143" s="368" t="n">
        <f aca="false">'Per item requirement'!BF143*'Global Stock listing'!$H$73</f>
        <v>0</v>
      </c>
      <c r="BB143" s="368" t="n">
        <f aca="false">'Per item requirement'!BG143*'Global Stock listing'!$H$74</f>
        <v>0</v>
      </c>
      <c r="BC143" s="366" t="n">
        <f aca="false">'Per item requirement'!BH143*'Global Stock listing'!$G$12</f>
        <v>0</v>
      </c>
      <c r="BD143" s="366" t="n">
        <f aca="false">'Per item requirement'!BI143*'Global Stock listing'!$G$13</f>
        <v>0</v>
      </c>
      <c r="BE143" s="366" t="n">
        <f aca="false">'Per item requirement'!BJ143*'Global Stock listing'!$G$14</f>
        <v>0</v>
      </c>
      <c r="BF143" s="366" t="n">
        <f aca="false">'Per item requirement'!BK143*'Global Stock listing'!$G$15</f>
        <v>0</v>
      </c>
      <c r="BG143" s="366" t="n">
        <f aca="false">'Per item requirement'!BL143*'Global Stock listing'!$G$16</f>
        <v>0</v>
      </c>
      <c r="BH143" s="366" t="n">
        <f aca="false">'Per item requirement'!BM143*'Global Stock listing'!$G$17</f>
        <v>0</v>
      </c>
      <c r="BI143" s="366" t="n">
        <f aca="false">'Per item requirement'!BN143*'Global Stock listing'!$G$18</f>
        <v>0</v>
      </c>
      <c r="BJ143" s="366" t="n">
        <f aca="false">'Per item requirement'!BO143*'Global Stock listing'!$G$19</f>
        <v>0</v>
      </c>
      <c r="BK143" s="366" t="n">
        <f aca="false">'Per item requirement'!BP143*'Global Stock listing'!$G$20</f>
        <v>0</v>
      </c>
      <c r="BL143" s="366" t="n">
        <f aca="false">'Per item requirement'!BQ143*'Global Stock listing'!$G$21</f>
        <v>0</v>
      </c>
    </row>
    <row r="144" customFormat="false" ht="15" hidden="false" customHeight="false" outlineLevel="0" collapsed="false">
      <c r="A144" s="358"/>
      <c r="B144" s="365" t="s">
        <v>171</v>
      </c>
      <c r="C144" s="365"/>
      <c r="D144" s="365"/>
      <c r="E144" s="365"/>
      <c r="F144" s="365"/>
      <c r="G144" s="366" t="n">
        <f aca="false">SUM(H144:BL144)</f>
        <v>0</v>
      </c>
      <c r="H144" s="367" t="n">
        <f aca="false">'Per item requirement'!M144*'Global Stock listing'!$H$28</f>
        <v>0</v>
      </c>
      <c r="I144" s="368" t="n">
        <f aca="false">'Per item requirement'!N144*'Global Stock listing'!$H$29</f>
        <v>0</v>
      </c>
      <c r="J144" s="368" t="n">
        <f aca="false">'Per item requirement'!O144*'Global Stock listing'!$H$30</f>
        <v>0</v>
      </c>
      <c r="K144" s="368" t="n">
        <f aca="false">'Per item requirement'!P144*'Global Stock listing'!$H$31</f>
        <v>0</v>
      </c>
      <c r="L144" s="368" t="n">
        <f aca="false">'Per item requirement'!Q144*'Global Stock listing'!$H$32</f>
        <v>0</v>
      </c>
      <c r="M144" s="369" t="n">
        <f aca="false">'Per item requirement'!R144*'Global Stock listing'!$H$33</f>
        <v>0</v>
      </c>
      <c r="N144" s="367" t="n">
        <f aca="false">'Per item requirement'!S144*'Global Stock listing'!$H$34</f>
        <v>0</v>
      </c>
      <c r="O144" s="368" t="n">
        <f aca="false">'Per item requirement'!T144*'Global Stock listing'!$H$35</f>
        <v>0</v>
      </c>
      <c r="P144" s="368" t="n">
        <f aca="false">'Per item requirement'!U144*'Global Stock listing'!$H$36</f>
        <v>0</v>
      </c>
      <c r="Q144" s="369" t="n">
        <f aca="false">'Per item requirement'!V144*'Global Stock listing'!$H$37</f>
        <v>0</v>
      </c>
      <c r="R144" s="366" t="n">
        <f aca="false">'Per item requirement'!W144*'Global Stock listing'!$H$38</f>
        <v>0</v>
      </c>
      <c r="S144" s="370" t="n">
        <f aca="false">'Per item requirement'!X144*'Global Stock listing'!$H$39</f>
        <v>0</v>
      </c>
      <c r="T144" s="367" t="n">
        <f aca="false">'Per item requirement'!Y144*'Global Stock listing'!$H$40</f>
        <v>0</v>
      </c>
      <c r="U144" s="368" t="n">
        <f aca="false">'Per item requirement'!Z144*'Global Stock listing'!$H$41</f>
        <v>0</v>
      </c>
      <c r="V144" s="368" t="n">
        <f aca="false">'Per item requirement'!AA144*'Global Stock listing'!$H$43</f>
        <v>0</v>
      </c>
      <c r="W144" s="369" t="n">
        <f aca="false">'Per item requirement'!AB144*'Global Stock listing'!$H$42</f>
        <v>0</v>
      </c>
      <c r="X144" s="367" t="n">
        <f aca="false">'Per item requirement'!AC144*'Global Stock listing'!$H$54</f>
        <v>0</v>
      </c>
      <c r="Y144" s="368" t="n">
        <f aca="false">'Per item requirement'!AD144*'Global Stock listing'!$H$46</f>
        <v>0</v>
      </c>
      <c r="Z144" s="368" t="n">
        <f aca="false">'Per item requirement'!AE144*'Global Stock listing'!$H$52</f>
        <v>0</v>
      </c>
      <c r="AA144" s="368" t="n">
        <f aca="false">'Per item requirement'!AF144*'Global Stock listing'!$H$50</f>
        <v>0</v>
      </c>
      <c r="AB144" s="368" t="n">
        <f aca="false">'Per item requirement'!AG144*'Global Stock listing'!$H$51</f>
        <v>0</v>
      </c>
      <c r="AC144" s="368" t="n">
        <f aca="false">'Per item requirement'!AH144*'Global Stock listing'!$H$48</f>
        <v>0</v>
      </c>
      <c r="AD144" s="368" t="n">
        <f aca="false">'Per item requirement'!AI144*'Global Stock listing'!$H$47</f>
        <v>0</v>
      </c>
      <c r="AE144" s="368" t="n">
        <f aca="false">'Per item requirement'!AJ144*'Global Stock listing'!$H$45</f>
        <v>0</v>
      </c>
      <c r="AF144" s="368" t="n">
        <f aca="false">'Per item requirement'!AK144*'Global Stock listing'!$H$44</f>
        <v>0</v>
      </c>
      <c r="AG144" s="368" t="n">
        <f aca="false">'Per item requirement'!AL144*'Global Stock listing'!$H$49</f>
        <v>0</v>
      </c>
      <c r="AH144" s="368" t="n">
        <f aca="false">'Per item requirement'!AM144*'Global Stock listing'!$H$53</f>
        <v>0</v>
      </c>
      <c r="AI144" s="368" t="n">
        <f aca="false">'Per item requirement'!AN144*'Global Stock listing'!$H$55</f>
        <v>0</v>
      </c>
      <c r="AJ144" s="368" t="n">
        <f aca="false">'Per item requirement'!AO144*'Global Stock listing'!$H$56</f>
        <v>0</v>
      </c>
      <c r="AK144" s="368" t="n">
        <f aca="false">'Per item requirement'!AP144*'Global Stock listing'!$H$57</f>
        <v>0</v>
      </c>
      <c r="AL144" s="368" t="n">
        <f aca="false">'Per item requirement'!AQ144*'Global Stock listing'!$H$58</f>
        <v>0</v>
      </c>
      <c r="AM144" s="368" t="n">
        <f aca="false">'Per item requirement'!AR144*'Global Stock listing'!$H$59</f>
        <v>0</v>
      </c>
      <c r="AN144" s="368" t="n">
        <f aca="false">'Per item requirement'!AS144*'Global Stock listing'!$H$60</f>
        <v>0</v>
      </c>
      <c r="AO144" s="368" t="n">
        <f aca="false">'Per item requirement'!AT144*'Global Stock listing'!$H$61</f>
        <v>0</v>
      </c>
      <c r="AP144" s="368" t="n">
        <f aca="false">'Per item requirement'!AU144*'Global Stock listing'!$H$62</f>
        <v>0</v>
      </c>
      <c r="AQ144" s="368" t="n">
        <f aca="false">'Per item requirement'!AV144*'Global Stock listing'!$H$63</f>
        <v>0</v>
      </c>
      <c r="AR144" s="368" t="n">
        <f aca="false">'Per item requirement'!AW144*'Global Stock listing'!$H$64</f>
        <v>0</v>
      </c>
      <c r="AS144" s="368" t="n">
        <f aca="false">'Per item requirement'!AX144*'Global Stock listing'!$H$65</f>
        <v>0</v>
      </c>
      <c r="AT144" s="368" t="n">
        <f aca="false">'Per item requirement'!AY144*'Global Stock listing'!$H$66</f>
        <v>0</v>
      </c>
      <c r="AU144" s="368" t="n">
        <f aca="false">'Per item requirement'!AZ144*'Global Stock listing'!$H$67</f>
        <v>0</v>
      </c>
      <c r="AV144" s="368" t="n">
        <f aca="false">'Per item requirement'!BA144*'Global Stock listing'!$H$68</f>
        <v>0</v>
      </c>
      <c r="AW144" s="368" t="n">
        <f aca="false">'Per item requirement'!BB144*'Global Stock listing'!$H$69</f>
        <v>0</v>
      </c>
      <c r="AX144" s="368" t="n">
        <f aca="false">'Per item requirement'!BC144*'Global Stock listing'!$H$70</f>
        <v>0</v>
      </c>
      <c r="AY144" s="368" t="n">
        <f aca="false">'Per item requirement'!BD144*'Global Stock listing'!$H$71</f>
        <v>0</v>
      </c>
      <c r="AZ144" s="368" t="n">
        <f aca="false">'Per item requirement'!BE144*'Global Stock listing'!$H$72</f>
        <v>0</v>
      </c>
      <c r="BA144" s="368" t="n">
        <f aca="false">'Per item requirement'!BF144*'Global Stock listing'!$H$73</f>
        <v>0</v>
      </c>
      <c r="BB144" s="368" t="n">
        <f aca="false">'Per item requirement'!BG144*'Global Stock listing'!$H$74</f>
        <v>0</v>
      </c>
      <c r="BC144" s="366" t="n">
        <f aca="false">'Per item requirement'!BH144*'Global Stock listing'!$G$12</f>
        <v>0</v>
      </c>
      <c r="BD144" s="366" t="n">
        <f aca="false">'Per item requirement'!BI144*'Global Stock listing'!$G$13</f>
        <v>0</v>
      </c>
      <c r="BE144" s="366" t="n">
        <f aca="false">'Per item requirement'!BJ144*'Global Stock listing'!$G$14</f>
        <v>0</v>
      </c>
      <c r="BF144" s="366" t="n">
        <f aca="false">'Per item requirement'!BK144*'Global Stock listing'!$G$15</f>
        <v>0</v>
      </c>
      <c r="BG144" s="366" t="n">
        <f aca="false">'Per item requirement'!BL144*'Global Stock listing'!$G$16</f>
        <v>0</v>
      </c>
      <c r="BH144" s="366" t="n">
        <f aca="false">'Per item requirement'!BM144*'Global Stock listing'!$G$17</f>
        <v>0</v>
      </c>
      <c r="BI144" s="366" t="n">
        <f aca="false">'Per item requirement'!BN144*'Global Stock listing'!$G$18</f>
        <v>0</v>
      </c>
      <c r="BJ144" s="366" t="n">
        <f aca="false">'Per item requirement'!BO144*'Global Stock listing'!$G$19</f>
        <v>0</v>
      </c>
      <c r="BK144" s="366" t="n">
        <f aca="false">'Per item requirement'!BP144*'Global Stock listing'!$G$20</f>
        <v>0</v>
      </c>
      <c r="BL144" s="366" t="n">
        <f aca="false">'Per item requirement'!BQ144*'Global Stock listing'!$G$21</f>
        <v>0</v>
      </c>
    </row>
    <row r="145" customFormat="false" ht="15" hidden="false" customHeight="false" outlineLevel="0" collapsed="false">
      <c r="A145" s="358"/>
      <c r="B145" s="365" t="s">
        <v>172</v>
      </c>
      <c r="C145" s="365"/>
      <c r="D145" s="365"/>
      <c r="E145" s="365"/>
      <c r="F145" s="365"/>
      <c r="G145" s="366" t="n">
        <f aca="false">SUM(H145:BL145)</f>
        <v>0</v>
      </c>
      <c r="H145" s="367" t="n">
        <f aca="false">'Per item requirement'!M145*'Global Stock listing'!$H$28</f>
        <v>0</v>
      </c>
      <c r="I145" s="368" t="n">
        <f aca="false">'Per item requirement'!N145*'Global Stock listing'!$H$29</f>
        <v>0</v>
      </c>
      <c r="J145" s="368" t="n">
        <f aca="false">'Per item requirement'!O145*'Global Stock listing'!$H$30</f>
        <v>0</v>
      </c>
      <c r="K145" s="368" t="n">
        <f aca="false">'Per item requirement'!P145*'Global Stock listing'!$H$31</f>
        <v>0</v>
      </c>
      <c r="L145" s="368" t="n">
        <f aca="false">'Per item requirement'!Q145*'Global Stock listing'!$H$32</f>
        <v>0</v>
      </c>
      <c r="M145" s="369" t="n">
        <f aca="false">'Per item requirement'!R145*'Global Stock listing'!$H$33</f>
        <v>0</v>
      </c>
      <c r="N145" s="367" t="n">
        <f aca="false">'Per item requirement'!S145*'Global Stock listing'!$H$34</f>
        <v>0</v>
      </c>
      <c r="O145" s="368" t="n">
        <f aca="false">'Per item requirement'!T145*'Global Stock listing'!$H$35</f>
        <v>0</v>
      </c>
      <c r="P145" s="368" t="n">
        <f aca="false">'Per item requirement'!U145*'Global Stock listing'!$H$36</f>
        <v>0</v>
      </c>
      <c r="Q145" s="369" t="n">
        <f aca="false">'Per item requirement'!V145*'Global Stock listing'!$H$37</f>
        <v>0</v>
      </c>
      <c r="R145" s="371" t="n">
        <f aca="false">'Per item requirement'!W145*'Global Stock listing'!$H$38</f>
        <v>0</v>
      </c>
      <c r="S145" s="366" t="n">
        <f aca="false">'Per item requirement'!X145*'Global Stock listing'!$H$39</f>
        <v>0</v>
      </c>
      <c r="T145" s="367" t="n">
        <f aca="false">'Per item requirement'!Y145*'Global Stock listing'!$H$40</f>
        <v>0</v>
      </c>
      <c r="U145" s="368" t="n">
        <f aca="false">'Per item requirement'!Z145*'Global Stock listing'!$H$41</f>
        <v>0</v>
      </c>
      <c r="V145" s="368" t="n">
        <f aca="false">'Per item requirement'!AA145*'Global Stock listing'!$H$43</f>
        <v>0</v>
      </c>
      <c r="W145" s="369" t="n">
        <f aca="false">'Per item requirement'!AB145*'Global Stock listing'!$H$42</f>
        <v>0</v>
      </c>
      <c r="X145" s="367" t="n">
        <f aca="false">'Per item requirement'!AC145*'Global Stock listing'!$H$54</f>
        <v>0</v>
      </c>
      <c r="Y145" s="368" t="n">
        <f aca="false">'Per item requirement'!AD145*'Global Stock listing'!$H$46</f>
        <v>0</v>
      </c>
      <c r="Z145" s="368" t="n">
        <f aca="false">'Per item requirement'!AE145*'Global Stock listing'!$H$52</f>
        <v>0</v>
      </c>
      <c r="AA145" s="368" t="n">
        <f aca="false">'Per item requirement'!AF145*'Global Stock listing'!$H$50</f>
        <v>0</v>
      </c>
      <c r="AB145" s="368" t="n">
        <f aca="false">'Per item requirement'!AG145*'Global Stock listing'!$H$51</f>
        <v>0</v>
      </c>
      <c r="AC145" s="368" t="n">
        <f aca="false">'Per item requirement'!AH145*'Global Stock listing'!$H$48</f>
        <v>0</v>
      </c>
      <c r="AD145" s="368" t="n">
        <f aca="false">'Per item requirement'!AI145*'Global Stock listing'!$H$47</f>
        <v>0</v>
      </c>
      <c r="AE145" s="368" t="n">
        <f aca="false">'Per item requirement'!AJ145*'Global Stock listing'!$H$45</f>
        <v>0</v>
      </c>
      <c r="AF145" s="368" t="n">
        <f aca="false">'Per item requirement'!AK145*'Global Stock listing'!$H$44</f>
        <v>0</v>
      </c>
      <c r="AG145" s="368" t="n">
        <f aca="false">'Per item requirement'!AL145*'Global Stock listing'!$H$49</f>
        <v>0</v>
      </c>
      <c r="AH145" s="368" t="n">
        <f aca="false">'Per item requirement'!AM145*'Global Stock listing'!$H$53</f>
        <v>0</v>
      </c>
      <c r="AI145" s="368" t="n">
        <f aca="false">'Per item requirement'!AN145*'Global Stock listing'!$H$55</f>
        <v>0</v>
      </c>
      <c r="AJ145" s="368" t="n">
        <f aca="false">'Per item requirement'!AO145*'Global Stock listing'!$H$56</f>
        <v>0</v>
      </c>
      <c r="AK145" s="368" t="n">
        <f aca="false">'Per item requirement'!AP145*'Global Stock listing'!$H$57</f>
        <v>0</v>
      </c>
      <c r="AL145" s="368" t="n">
        <f aca="false">'Per item requirement'!AQ145*'Global Stock listing'!$H$58</f>
        <v>0</v>
      </c>
      <c r="AM145" s="368" t="n">
        <f aca="false">'Per item requirement'!AR145*'Global Stock listing'!$H$59</f>
        <v>0</v>
      </c>
      <c r="AN145" s="368" t="n">
        <f aca="false">'Per item requirement'!AS145*'Global Stock listing'!$H$60</f>
        <v>0</v>
      </c>
      <c r="AO145" s="368" t="n">
        <f aca="false">'Per item requirement'!AT145*'Global Stock listing'!$H$61</f>
        <v>0</v>
      </c>
      <c r="AP145" s="368" t="n">
        <f aca="false">'Per item requirement'!AU145*'Global Stock listing'!$H$62</f>
        <v>0</v>
      </c>
      <c r="AQ145" s="368" t="n">
        <f aca="false">'Per item requirement'!AV145*'Global Stock listing'!$H$63</f>
        <v>0</v>
      </c>
      <c r="AR145" s="368" t="n">
        <f aca="false">'Per item requirement'!AW145*'Global Stock listing'!$H$64</f>
        <v>0</v>
      </c>
      <c r="AS145" s="368" t="n">
        <f aca="false">'Per item requirement'!AX145*'Global Stock listing'!$H$65</f>
        <v>0</v>
      </c>
      <c r="AT145" s="368" t="n">
        <f aca="false">'Per item requirement'!AY145*'Global Stock listing'!$H$66</f>
        <v>0</v>
      </c>
      <c r="AU145" s="368" t="n">
        <f aca="false">'Per item requirement'!AZ145*'Global Stock listing'!$H$67</f>
        <v>0</v>
      </c>
      <c r="AV145" s="368" t="n">
        <f aca="false">'Per item requirement'!BA145*'Global Stock listing'!$H$68</f>
        <v>0</v>
      </c>
      <c r="AW145" s="368" t="n">
        <f aca="false">'Per item requirement'!BB145*'Global Stock listing'!$H$69</f>
        <v>0</v>
      </c>
      <c r="AX145" s="368" t="n">
        <f aca="false">'Per item requirement'!BC145*'Global Stock listing'!$H$70</f>
        <v>0</v>
      </c>
      <c r="AY145" s="368" t="n">
        <f aca="false">'Per item requirement'!BD145*'Global Stock listing'!$H$71</f>
        <v>0</v>
      </c>
      <c r="AZ145" s="368" t="n">
        <f aca="false">'Per item requirement'!BE145*'Global Stock listing'!$H$72</f>
        <v>0</v>
      </c>
      <c r="BA145" s="368" t="n">
        <f aca="false">'Per item requirement'!BF145*'Global Stock listing'!$H$73</f>
        <v>0</v>
      </c>
      <c r="BB145" s="368" t="n">
        <f aca="false">'Per item requirement'!BG145*'Global Stock listing'!$H$74</f>
        <v>0</v>
      </c>
      <c r="BC145" s="366" t="n">
        <f aca="false">'Per item requirement'!BH145*'Global Stock listing'!$G$12</f>
        <v>0</v>
      </c>
      <c r="BD145" s="366" t="n">
        <f aca="false">'Per item requirement'!BI145*'Global Stock listing'!$G$13</f>
        <v>0</v>
      </c>
      <c r="BE145" s="366" t="n">
        <f aca="false">'Per item requirement'!BJ145*'Global Stock listing'!$G$14</f>
        <v>0</v>
      </c>
      <c r="BF145" s="366" t="n">
        <f aca="false">'Per item requirement'!BK145*'Global Stock listing'!$G$15</f>
        <v>0</v>
      </c>
      <c r="BG145" s="366" t="n">
        <f aca="false">'Per item requirement'!BL145*'Global Stock listing'!$G$16</f>
        <v>0</v>
      </c>
      <c r="BH145" s="366" t="n">
        <f aca="false">'Per item requirement'!BM145*'Global Stock listing'!$G$17</f>
        <v>0</v>
      </c>
      <c r="BI145" s="366" t="n">
        <f aca="false">'Per item requirement'!BN145*'Global Stock listing'!$G$18</f>
        <v>0</v>
      </c>
      <c r="BJ145" s="366" t="n">
        <f aca="false">'Per item requirement'!BO145*'Global Stock listing'!$G$19</f>
        <v>0</v>
      </c>
      <c r="BK145" s="366" t="n">
        <f aca="false">'Per item requirement'!BP145*'Global Stock listing'!$G$20</f>
        <v>0</v>
      </c>
      <c r="BL145" s="366" t="n">
        <f aca="false">'Per item requirement'!BQ145*'Global Stock listing'!$G$21</f>
        <v>0</v>
      </c>
    </row>
    <row r="146" customFormat="false" ht="15" hidden="false" customHeight="false" outlineLevel="0" collapsed="false">
      <c r="A146" s="358"/>
      <c r="B146" s="365" t="s">
        <v>173</v>
      </c>
      <c r="C146" s="365"/>
      <c r="D146" s="365"/>
      <c r="E146" s="365"/>
      <c r="F146" s="365"/>
      <c r="G146" s="366" t="n">
        <f aca="false">SUM(H146:BL146)</f>
        <v>0</v>
      </c>
      <c r="H146" s="367" t="n">
        <f aca="false">'Per item requirement'!M146*'Global Stock listing'!$H$28</f>
        <v>0</v>
      </c>
      <c r="I146" s="368" t="n">
        <f aca="false">'Per item requirement'!N146*'Global Stock listing'!$H$29</f>
        <v>0</v>
      </c>
      <c r="J146" s="368" t="n">
        <f aca="false">'Per item requirement'!O146*'Global Stock listing'!$H$30</f>
        <v>0</v>
      </c>
      <c r="K146" s="368" t="n">
        <f aca="false">'Per item requirement'!P146*'Global Stock listing'!$H$31</f>
        <v>0</v>
      </c>
      <c r="L146" s="368" t="n">
        <f aca="false">'Per item requirement'!Q146*'Global Stock listing'!$H$32</f>
        <v>0</v>
      </c>
      <c r="M146" s="369" t="n">
        <f aca="false">'Per item requirement'!R146*'Global Stock listing'!$H$33</f>
        <v>0</v>
      </c>
      <c r="N146" s="367" t="n">
        <f aca="false">'Per item requirement'!S146*'Global Stock listing'!$H$34</f>
        <v>0</v>
      </c>
      <c r="O146" s="368" t="n">
        <f aca="false">'Per item requirement'!T146*'Global Stock listing'!$H$35</f>
        <v>0</v>
      </c>
      <c r="P146" s="368" t="n">
        <f aca="false">'Per item requirement'!U146*'Global Stock listing'!$H$36</f>
        <v>0</v>
      </c>
      <c r="Q146" s="369" t="n">
        <f aca="false">'Per item requirement'!V146*'Global Stock listing'!$H$37</f>
        <v>0</v>
      </c>
      <c r="R146" s="371" t="n">
        <f aca="false">'Per item requirement'!W146*'Global Stock listing'!$H$38</f>
        <v>0</v>
      </c>
      <c r="S146" s="366" t="n">
        <f aca="false">'Per item requirement'!X146*'Global Stock listing'!$H$39</f>
        <v>0</v>
      </c>
      <c r="T146" s="367" t="n">
        <f aca="false">'Per item requirement'!Y146*'Global Stock listing'!$H$40</f>
        <v>0</v>
      </c>
      <c r="U146" s="368" t="n">
        <f aca="false">'Per item requirement'!Z146*'Global Stock listing'!$H$41</f>
        <v>0</v>
      </c>
      <c r="V146" s="368" t="n">
        <f aca="false">'Per item requirement'!AA146*'Global Stock listing'!$H$43</f>
        <v>0</v>
      </c>
      <c r="W146" s="369" t="n">
        <f aca="false">'Per item requirement'!AB146*'Global Stock listing'!$H$42</f>
        <v>0</v>
      </c>
      <c r="X146" s="367" t="n">
        <f aca="false">'Per item requirement'!AC146*'Global Stock listing'!$H$54</f>
        <v>0</v>
      </c>
      <c r="Y146" s="368" t="n">
        <f aca="false">'Per item requirement'!AD146*'Global Stock listing'!$H$46</f>
        <v>0</v>
      </c>
      <c r="Z146" s="368" t="n">
        <f aca="false">'Per item requirement'!AE146*'Global Stock listing'!$H$52</f>
        <v>0</v>
      </c>
      <c r="AA146" s="368" t="n">
        <f aca="false">'Per item requirement'!AF146*'Global Stock listing'!$H$50</f>
        <v>0</v>
      </c>
      <c r="AB146" s="368" t="n">
        <f aca="false">'Per item requirement'!AG146*'Global Stock listing'!$H$51</f>
        <v>0</v>
      </c>
      <c r="AC146" s="368" t="n">
        <f aca="false">'Per item requirement'!AH146*'Global Stock listing'!$H$48</f>
        <v>0</v>
      </c>
      <c r="AD146" s="368" t="n">
        <f aca="false">'Per item requirement'!AI146*'Global Stock listing'!$H$47</f>
        <v>0</v>
      </c>
      <c r="AE146" s="368" t="n">
        <f aca="false">'Per item requirement'!AJ146*'Global Stock listing'!$H$45</f>
        <v>0</v>
      </c>
      <c r="AF146" s="368" t="n">
        <f aca="false">'Per item requirement'!AK146*'Global Stock listing'!$H$44</f>
        <v>0</v>
      </c>
      <c r="AG146" s="368" t="n">
        <f aca="false">'Per item requirement'!AL146*'Global Stock listing'!$H$49</f>
        <v>0</v>
      </c>
      <c r="AH146" s="368" t="n">
        <f aca="false">'Per item requirement'!AM146*'Global Stock listing'!$H$53</f>
        <v>0</v>
      </c>
      <c r="AI146" s="368" t="n">
        <f aca="false">'Per item requirement'!AN146*'Global Stock listing'!$H$55</f>
        <v>0</v>
      </c>
      <c r="AJ146" s="368" t="n">
        <f aca="false">'Per item requirement'!AO146*'Global Stock listing'!$H$56</f>
        <v>0</v>
      </c>
      <c r="AK146" s="368" t="n">
        <f aca="false">'Per item requirement'!AP146*'Global Stock listing'!$H$57</f>
        <v>0</v>
      </c>
      <c r="AL146" s="368" t="n">
        <f aca="false">'Per item requirement'!AQ146*'Global Stock listing'!$H$58</f>
        <v>0</v>
      </c>
      <c r="AM146" s="368" t="n">
        <f aca="false">'Per item requirement'!AR146*'Global Stock listing'!$H$59</f>
        <v>0</v>
      </c>
      <c r="AN146" s="368" t="n">
        <f aca="false">'Per item requirement'!AS146*'Global Stock listing'!$H$60</f>
        <v>0</v>
      </c>
      <c r="AO146" s="368" t="n">
        <f aca="false">'Per item requirement'!AT146*'Global Stock listing'!$H$61</f>
        <v>0</v>
      </c>
      <c r="AP146" s="368" t="n">
        <f aca="false">'Per item requirement'!AU146*'Global Stock listing'!$H$62</f>
        <v>0</v>
      </c>
      <c r="AQ146" s="368" t="n">
        <f aca="false">'Per item requirement'!AV146*'Global Stock listing'!$H$63</f>
        <v>0</v>
      </c>
      <c r="AR146" s="368" t="n">
        <f aca="false">'Per item requirement'!AW146*'Global Stock listing'!$H$64</f>
        <v>0</v>
      </c>
      <c r="AS146" s="368" t="n">
        <f aca="false">'Per item requirement'!AX146*'Global Stock listing'!$H$65</f>
        <v>0</v>
      </c>
      <c r="AT146" s="368" t="n">
        <f aca="false">'Per item requirement'!AY146*'Global Stock listing'!$H$66</f>
        <v>0</v>
      </c>
      <c r="AU146" s="368" t="n">
        <f aca="false">'Per item requirement'!AZ146*'Global Stock listing'!$H$67</f>
        <v>0</v>
      </c>
      <c r="AV146" s="368" t="n">
        <f aca="false">'Per item requirement'!BA146*'Global Stock listing'!$H$68</f>
        <v>0</v>
      </c>
      <c r="AW146" s="368" t="n">
        <f aca="false">'Per item requirement'!BB146*'Global Stock listing'!$H$69</f>
        <v>0</v>
      </c>
      <c r="AX146" s="368" t="n">
        <f aca="false">'Per item requirement'!BC146*'Global Stock listing'!$H$70</f>
        <v>0</v>
      </c>
      <c r="AY146" s="368" t="n">
        <f aca="false">'Per item requirement'!BD146*'Global Stock listing'!$H$71</f>
        <v>0</v>
      </c>
      <c r="AZ146" s="368" t="n">
        <f aca="false">'Per item requirement'!BE146*'Global Stock listing'!$H$72</f>
        <v>0</v>
      </c>
      <c r="BA146" s="368" t="n">
        <f aca="false">'Per item requirement'!BF146*'Global Stock listing'!$H$73</f>
        <v>0</v>
      </c>
      <c r="BB146" s="368" t="n">
        <f aca="false">'Per item requirement'!BG146*'Global Stock listing'!$H$74</f>
        <v>0</v>
      </c>
      <c r="BC146" s="366" t="n">
        <f aca="false">'Per item requirement'!BH146*'Global Stock listing'!$G$12</f>
        <v>0</v>
      </c>
      <c r="BD146" s="366" t="n">
        <f aca="false">'Per item requirement'!BI146*'Global Stock listing'!$G$13</f>
        <v>0</v>
      </c>
      <c r="BE146" s="366" t="n">
        <f aca="false">'Per item requirement'!BJ146*'Global Stock listing'!$G$14</f>
        <v>0</v>
      </c>
      <c r="BF146" s="366" t="n">
        <f aca="false">'Per item requirement'!BK146*'Global Stock listing'!$G$15</f>
        <v>0</v>
      </c>
      <c r="BG146" s="366" t="n">
        <f aca="false">'Per item requirement'!BL146*'Global Stock listing'!$G$16</f>
        <v>0</v>
      </c>
      <c r="BH146" s="366" t="n">
        <f aca="false">'Per item requirement'!BM146*'Global Stock listing'!$G$17</f>
        <v>0</v>
      </c>
      <c r="BI146" s="366" t="n">
        <f aca="false">'Per item requirement'!BN146*'Global Stock listing'!$G$18</f>
        <v>0</v>
      </c>
      <c r="BJ146" s="366" t="n">
        <f aca="false">'Per item requirement'!BO146*'Global Stock listing'!$G$19</f>
        <v>0</v>
      </c>
      <c r="BK146" s="366" t="n">
        <f aca="false">'Per item requirement'!BP146*'Global Stock listing'!$G$20</f>
        <v>0</v>
      </c>
      <c r="BL146" s="366" t="n">
        <f aca="false">'Per item requirement'!BQ146*'Global Stock listing'!$G$21</f>
        <v>0</v>
      </c>
    </row>
    <row r="147" customFormat="false" ht="15" hidden="false" customHeight="false" outlineLevel="0" collapsed="false">
      <c r="A147" s="358"/>
      <c r="B147" s="365" t="s">
        <v>174</v>
      </c>
      <c r="C147" s="365"/>
      <c r="D147" s="365"/>
      <c r="E147" s="365"/>
      <c r="F147" s="365"/>
      <c r="G147" s="366" t="n">
        <f aca="false">SUM(H147:BL147)</f>
        <v>0</v>
      </c>
      <c r="H147" s="367" t="n">
        <f aca="false">'Per item requirement'!M147*'Global Stock listing'!$H$28</f>
        <v>0</v>
      </c>
      <c r="I147" s="368" t="n">
        <f aca="false">'Per item requirement'!N147*'Global Stock listing'!$H$29</f>
        <v>0</v>
      </c>
      <c r="J147" s="368" t="n">
        <f aca="false">'Per item requirement'!O147*'Global Stock listing'!$H$30</f>
        <v>0</v>
      </c>
      <c r="K147" s="368" t="n">
        <f aca="false">'Per item requirement'!P147*'Global Stock listing'!$H$31</f>
        <v>0</v>
      </c>
      <c r="L147" s="368" t="n">
        <f aca="false">'Per item requirement'!Q147*'Global Stock listing'!$H$32</f>
        <v>0</v>
      </c>
      <c r="M147" s="369" t="n">
        <f aca="false">'Per item requirement'!R147*'Global Stock listing'!$H$33</f>
        <v>0</v>
      </c>
      <c r="N147" s="367" t="n">
        <f aca="false">'Per item requirement'!S147*'Global Stock listing'!$H$34</f>
        <v>0</v>
      </c>
      <c r="O147" s="368" t="n">
        <f aca="false">'Per item requirement'!T147*'Global Stock listing'!$H$35</f>
        <v>0</v>
      </c>
      <c r="P147" s="368" t="n">
        <f aca="false">'Per item requirement'!U147*'Global Stock listing'!$H$36</f>
        <v>0</v>
      </c>
      <c r="Q147" s="369" t="n">
        <f aca="false">'Per item requirement'!V147*'Global Stock listing'!$H$37</f>
        <v>0</v>
      </c>
      <c r="R147" s="371" t="n">
        <f aca="false">'Per item requirement'!W147*'Global Stock listing'!$H$38</f>
        <v>0</v>
      </c>
      <c r="S147" s="366" t="n">
        <f aca="false">'Per item requirement'!X147*'Global Stock listing'!$H$39</f>
        <v>0</v>
      </c>
      <c r="T147" s="367" t="n">
        <f aca="false">'Per item requirement'!Y147*'Global Stock listing'!$H$40</f>
        <v>0</v>
      </c>
      <c r="U147" s="368" t="n">
        <f aca="false">'Per item requirement'!Z147*'Global Stock listing'!$H$41</f>
        <v>0</v>
      </c>
      <c r="V147" s="368" t="n">
        <f aca="false">'Per item requirement'!AA147*'Global Stock listing'!$H$43</f>
        <v>0</v>
      </c>
      <c r="W147" s="369" t="n">
        <f aca="false">'Per item requirement'!AB147*'Global Stock listing'!$H$42</f>
        <v>0</v>
      </c>
      <c r="X147" s="367" t="n">
        <f aca="false">'Per item requirement'!AC147*'Global Stock listing'!$H$54</f>
        <v>0</v>
      </c>
      <c r="Y147" s="368" t="n">
        <f aca="false">'Per item requirement'!AD147*'Global Stock listing'!$H$46</f>
        <v>0</v>
      </c>
      <c r="Z147" s="368" t="n">
        <f aca="false">'Per item requirement'!AE147*'Global Stock listing'!$H$52</f>
        <v>0</v>
      </c>
      <c r="AA147" s="368" t="n">
        <f aca="false">'Per item requirement'!AF147*'Global Stock listing'!$H$50</f>
        <v>0</v>
      </c>
      <c r="AB147" s="368" t="n">
        <f aca="false">'Per item requirement'!AG147*'Global Stock listing'!$H$51</f>
        <v>0</v>
      </c>
      <c r="AC147" s="368" t="n">
        <f aca="false">'Per item requirement'!AH147*'Global Stock listing'!$H$48</f>
        <v>0</v>
      </c>
      <c r="AD147" s="368" t="n">
        <f aca="false">'Per item requirement'!AI147*'Global Stock listing'!$H$47</f>
        <v>0</v>
      </c>
      <c r="AE147" s="368" t="n">
        <f aca="false">'Per item requirement'!AJ147*'Global Stock listing'!$H$45</f>
        <v>0</v>
      </c>
      <c r="AF147" s="368" t="n">
        <f aca="false">'Per item requirement'!AK147*'Global Stock listing'!$H$44</f>
        <v>0</v>
      </c>
      <c r="AG147" s="368" t="n">
        <f aca="false">'Per item requirement'!AL147*'Global Stock listing'!$H$49</f>
        <v>0</v>
      </c>
      <c r="AH147" s="368" t="n">
        <f aca="false">'Per item requirement'!AM147*'Global Stock listing'!$H$53</f>
        <v>0</v>
      </c>
      <c r="AI147" s="368" t="n">
        <f aca="false">'Per item requirement'!AN147*'Global Stock listing'!$H$55</f>
        <v>0</v>
      </c>
      <c r="AJ147" s="368" t="n">
        <f aca="false">'Per item requirement'!AO147*'Global Stock listing'!$H$56</f>
        <v>0</v>
      </c>
      <c r="AK147" s="368" t="n">
        <f aca="false">'Per item requirement'!AP147*'Global Stock listing'!$H$57</f>
        <v>0</v>
      </c>
      <c r="AL147" s="368" t="n">
        <f aca="false">'Per item requirement'!AQ147*'Global Stock listing'!$H$58</f>
        <v>0</v>
      </c>
      <c r="AM147" s="368" t="n">
        <f aca="false">'Per item requirement'!AR147*'Global Stock listing'!$H$59</f>
        <v>0</v>
      </c>
      <c r="AN147" s="368" t="n">
        <f aca="false">'Per item requirement'!AS147*'Global Stock listing'!$H$60</f>
        <v>0</v>
      </c>
      <c r="AO147" s="368" t="n">
        <f aca="false">'Per item requirement'!AT147*'Global Stock listing'!$H$61</f>
        <v>0</v>
      </c>
      <c r="AP147" s="368" t="n">
        <f aca="false">'Per item requirement'!AU147*'Global Stock listing'!$H$62</f>
        <v>0</v>
      </c>
      <c r="AQ147" s="368" t="n">
        <f aca="false">'Per item requirement'!AV147*'Global Stock listing'!$H$63</f>
        <v>0</v>
      </c>
      <c r="AR147" s="368" t="n">
        <f aca="false">'Per item requirement'!AW147*'Global Stock listing'!$H$64</f>
        <v>0</v>
      </c>
      <c r="AS147" s="368" t="n">
        <f aca="false">'Per item requirement'!AX147*'Global Stock listing'!$H$65</f>
        <v>0</v>
      </c>
      <c r="AT147" s="368" t="n">
        <f aca="false">'Per item requirement'!AY147*'Global Stock listing'!$H$66</f>
        <v>0</v>
      </c>
      <c r="AU147" s="368" t="n">
        <f aca="false">'Per item requirement'!AZ147*'Global Stock listing'!$H$67</f>
        <v>0</v>
      </c>
      <c r="AV147" s="368" t="n">
        <f aca="false">'Per item requirement'!BA147*'Global Stock listing'!$H$68</f>
        <v>0</v>
      </c>
      <c r="AW147" s="368" t="n">
        <f aca="false">'Per item requirement'!BB147*'Global Stock listing'!$H$69</f>
        <v>0</v>
      </c>
      <c r="AX147" s="368" t="n">
        <f aca="false">'Per item requirement'!BC147*'Global Stock listing'!$H$70</f>
        <v>0</v>
      </c>
      <c r="AY147" s="368" t="n">
        <f aca="false">'Per item requirement'!BD147*'Global Stock listing'!$H$71</f>
        <v>0</v>
      </c>
      <c r="AZ147" s="368" t="n">
        <f aca="false">'Per item requirement'!BE147*'Global Stock listing'!$H$72</f>
        <v>0</v>
      </c>
      <c r="BA147" s="368" t="n">
        <f aca="false">'Per item requirement'!BF147*'Global Stock listing'!$H$73</f>
        <v>0</v>
      </c>
      <c r="BB147" s="368" t="n">
        <f aca="false">'Per item requirement'!BG147*'Global Stock listing'!$H$74</f>
        <v>0</v>
      </c>
      <c r="BC147" s="366" t="n">
        <f aca="false">'Per item requirement'!BH147*'Global Stock listing'!$G$12</f>
        <v>0</v>
      </c>
      <c r="BD147" s="366" t="n">
        <f aca="false">'Per item requirement'!BI147*'Global Stock listing'!$G$13</f>
        <v>0</v>
      </c>
      <c r="BE147" s="366" t="n">
        <f aca="false">'Per item requirement'!BJ147*'Global Stock listing'!$G$14</f>
        <v>0</v>
      </c>
      <c r="BF147" s="366" t="n">
        <f aca="false">'Per item requirement'!BK147*'Global Stock listing'!$G$15</f>
        <v>0</v>
      </c>
      <c r="BG147" s="366" t="n">
        <f aca="false">'Per item requirement'!BL147*'Global Stock listing'!$G$16</f>
        <v>0</v>
      </c>
      <c r="BH147" s="366" t="n">
        <f aca="false">'Per item requirement'!BM147*'Global Stock listing'!$G$17</f>
        <v>0</v>
      </c>
      <c r="BI147" s="366" t="n">
        <f aca="false">'Per item requirement'!BN147*'Global Stock listing'!$G$18</f>
        <v>0</v>
      </c>
      <c r="BJ147" s="366" t="n">
        <f aca="false">'Per item requirement'!BO147*'Global Stock listing'!$G$19</f>
        <v>0</v>
      </c>
      <c r="BK147" s="366" t="n">
        <f aca="false">'Per item requirement'!BP147*'Global Stock listing'!$G$20</f>
        <v>0</v>
      </c>
      <c r="BL147" s="366" t="n">
        <f aca="false">'Per item requirement'!BQ147*'Global Stock listing'!$G$21</f>
        <v>0</v>
      </c>
    </row>
    <row r="148" customFormat="false" ht="15" hidden="false" customHeight="false" outlineLevel="0" collapsed="false">
      <c r="A148" s="358"/>
      <c r="B148" s="365" t="s">
        <v>175</v>
      </c>
      <c r="C148" s="365"/>
      <c r="D148" s="365"/>
      <c r="E148" s="365"/>
      <c r="F148" s="365"/>
      <c r="G148" s="366" t="n">
        <f aca="false">SUM(H148:BL148)</f>
        <v>0</v>
      </c>
      <c r="H148" s="367" t="n">
        <f aca="false">'Per item requirement'!M148*'Global Stock listing'!$H$28</f>
        <v>0</v>
      </c>
      <c r="I148" s="368" t="n">
        <f aca="false">'Per item requirement'!N148*'Global Stock listing'!$H$29</f>
        <v>0</v>
      </c>
      <c r="J148" s="368" t="n">
        <f aca="false">'Per item requirement'!O148*'Global Stock listing'!$H$30</f>
        <v>0</v>
      </c>
      <c r="K148" s="368" t="n">
        <f aca="false">'Per item requirement'!P148*'Global Stock listing'!$H$31</f>
        <v>0</v>
      </c>
      <c r="L148" s="368" t="n">
        <f aca="false">'Per item requirement'!Q148*'Global Stock listing'!$H$32</f>
        <v>0</v>
      </c>
      <c r="M148" s="369" t="n">
        <f aca="false">'Per item requirement'!R148*'Global Stock listing'!$H$33</f>
        <v>0</v>
      </c>
      <c r="N148" s="367" t="n">
        <f aca="false">'Per item requirement'!S148*'Global Stock listing'!$H$34</f>
        <v>0</v>
      </c>
      <c r="O148" s="368" t="n">
        <f aca="false">'Per item requirement'!T148*'Global Stock listing'!$H$35</f>
        <v>0</v>
      </c>
      <c r="P148" s="368" t="n">
        <f aca="false">'Per item requirement'!U148*'Global Stock listing'!$H$36</f>
        <v>0</v>
      </c>
      <c r="Q148" s="369" t="n">
        <f aca="false">'Per item requirement'!V148*'Global Stock listing'!$H$37</f>
        <v>0</v>
      </c>
      <c r="R148" s="371" t="n">
        <f aca="false">'Per item requirement'!W148*'Global Stock listing'!$H$38</f>
        <v>0</v>
      </c>
      <c r="S148" s="366" t="n">
        <f aca="false">'Per item requirement'!X148*'Global Stock listing'!$H$39</f>
        <v>0</v>
      </c>
      <c r="T148" s="367" t="n">
        <f aca="false">'Per item requirement'!Y148*'Global Stock listing'!$H$40</f>
        <v>0</v>
      </c>
      <c r="U148" s="368" t="n">
        <f aca="false">'Per item requirement'!Z148*'Global Stock listing'!$H$41</f>
        <v>0</v>
      </c>
      <c r="V148" s="368" t="n">
        <f aca="false">'Per item requirement'!AA148*'Global Stock listing'!$H$43</f>
        <v>0</v>
      </c>
      <c r="W148" s="369" t="n">
        <f aca="false">'Per item requirement'!AB148*'Global Stock listing'!$H$42</f>
        <v>0</v>
      </c>
      <c r="X148" s="367" t="n">
        <f aca="false">'Per item requirement'!AC148*'Global Stock listing'!$H$54</f>
        <v>0</v>
      </c>
      <c r="Y148" s="368" t="n">
        <f aca="false">'Per item requirement'!AD148*'Global Stock listing'!$H$46</f>
        <v>0</v>
      </c>
      <c r="Z148" s="368" t="n">
        <f aca="false">'Per item requirement'!AE148*'Global Stock listing'!$H$52</f>
        <v>0</v>
      </c>
      <c r="AA148" s="368" t="n">
        <f aca="false">'Per item requirement'!AF148*'Global Stock listing'!$H$50</f>
        <v>0</v>
      </c>
      <c r="AB148" s="368" t="n">
        <f aca="false">'Per item requirement'!AG148*'Global Stock listing'!$H$51</f>
        <v>0</v>
      </c>
      <c r="AC148" s="368" t="n">
        <f aca="false">'Per item requirement'!AH148*'Global Stock listing'!$H$48</f>
        <v>0</v>
      </c>
      <c r="AD148" s="368" t="n">
        <f aca="false">'Per item requirement'!AI148*'Global Stock listing'!$H$47</f>
        <v>0</v>
      </c>
      <c r="AE148" s="368" t="n">
        <f aca="false">'Per item requirement'!AJ148*'Global Stock listing'!$H$45</f>
        <v>0</v>
      </c>
      <c r="AF148" s="368" t="n">
        <f aca="false">'Per item requirement'!AK148*'Global Stock listing'!$H$44</f>
        <v>0</v>
      </c>
      <c r="AG148" s="368" t="n">
        <f aca="false">'Per item requirement'!AL148*'Global Stock listing'!$H$49</f>
        <v>0</v>
      </c>
      <c r="AH148" s="368" t="n">
        <f aca="false">'Per item requirement'!AM148*'Global Stock listing'!$H$53</f>
        <v>0</v>
      </c>
      <c r="AI148" s="368" t="n">
        <f aca="false">'Per item requirement'!AN148*'Global Stock listing'!$H$55</f>
        <v>0</v>
      </c>
      <c r="AJ148" s="368" t="n">
        <f aca="false">'Per item requirement'!AO148*'Global Stock listing'!$H$56</f>
        <v>0</v>
      </c>
      <c r="AK148" s="368" t="n">
        <f aca="false">'Per item requirement'!AP148*'Global Stock listing'!$H$57</f>
        <v>0</v>
      </c>
      <c r="AL148" s="368" t="n">
        <f aca="false">'Per item requirement'!AQ148*'Global Stock listing'!$H$58</f>
        <v>0</v>
      </c>
      <c r="AM148" s="368" t="n">
        <f aca="false">'Per item requirement'!AR148*'Global Stock listing'!$H$59</f>
        <v>0</v>
      </c>
      <c r="AN148" s="368" t="n">
        <f aca="false">'Per item requirement'!AS148*'Global Stock listing'!$H$60</f>
        <v>0</v>
      </c>
      <c r="AO148" s="368" t="n">
        <f aca="false">'Per item requirement'!AT148*'Global Stock listing'!$H$61</f>
        <v>0</v>
      </c>
      <c r="AP148" s="368" t="n">
        <f aca="false">'Per item requirement'!AU148*'Global Stock listing'!$H$62</f>
        <v>0</v>
      </c>
      <c r="AQ148" s="368" t="n">
        <f aca="false">'Per item requirement'!AV148*'Global Stock listing'!$H$63</f>
        <v>0</v>
      </c>
      <c r="AR148" s="368" t="n">
        <f aca="false">'Per item requirement'!AW148*'Global Stock listing'!$H$64</f>
        <v>0</v>
      </c>
      <c r="AS148" s="368" t="n">
        <f aca="false">'Per item requirement'!AX148*'Global Stock listing'!$H$65</f>
        <v>0</v>
      </c>
      <c r="AT148" s="368" t="n">
        <f aca="false">'Per item requirement'!AY148*'Global Stock listing'!$H$66</f>
        <v>0</v>
      </c>
      <c r="AU148" s="368" t="n">
        <f aca="false">'Per item requirement'!AZ148*'Global Stock listing'!$H$67</f>
        <v>0</v>
      </c>
      <c r="AV148" s="368" t="n">
        <f aca="false">'Per item requirement'!BA148*'Global Stock listing'!$H$68</f>
        <v>0</v>
      </c>
      <c r="AW148" s="368" t="n">
        <f aca="false">'Per item requirement'!BB148*'Global Stock listing'!$H$69</f>
        <v>0</v>
      </c>
      <c r="AX148" s="368" t="n">
        <f aca="false">'Per item requirement'!BC148*'Global Stock listing'!$H$70</f>
        <v>0</v>
      </c>
      <c r="AY148" s="368" t="n">
        <f aca="false">'Per item requirement'!BD148*'Global Stock listing'!$H$71</f>
        <v>0</v>
      </c>
      <c r="AZ148" s="368" t="n">
        <f aca="false">'Per item requirement'!BE148*'Global Stock listing'!$H$72</f>
        <v>0</v>
      </c>
      <c r="BA148" s="368" t="n">
        <f aca="false">'Per item requirement'!BF148*'Global Stock listing'!$H$73</f>
        <v>0</v>
      </c>
      <c r="BB148" s="368" t="n">
        <f aca="false">'Per item requirement'!BG148*'Global Stock listing'!$H$74</f>
        <v>0</v>
      </c>
      <c r="BC148" s="366" t="n">
        <f aca="false">'Per item requirement'!BH148*'Global Stock listing'!$G$12</f>
        <v>0</v>
      </c>
      <c r="BD148" s="366" t="n">
        <f aca="false">'Per item requirement'!BI148*'Global Stock listing'!$G$13</f>
        <v>0</v>
      </c>
      <c r="BE148" s="366" t="n">
        <f aca="false">'Per item requirement'!BJ148*'Global Stock listing'!$G$14</f>
        <v>0</v>
      </c>
      <c r="BF148" s="366" t="n">
        <f aca="false">'Per item requirement'!BK148*'Global Stock listing'!$G$15</f>
        <v>0</v>
      </c>
      <c r="BG148" s="366" t="n">
        <f aca="false">'Per item requirement'!BL148*'Global Stock listing'!$G$16</f>
        <v>0</v>
      </c>
      <c r="BH148" s="366" t="n">
        <f aca="false">'Per item requirement'!BM148*'Global Stock listing'!$G$17</f>
        <v>0</v>
      </c>
      <c r="BI148" s="366" t="n">
        <f aca="false">'Per item requirement'!BN148*'Global Stock listing'!$G$18</f>
        <v>0</v>
      </c>
      <c r="BJ148" s="366" t="n">
        <f aca="false">'Per item requirement'!BO148*'Global Stock listing'!$G$19</f>
        <v>0</v>
      </c>
      <c r="BK148" s="366" t="n">
        <f aca="false">'Per item requirement'!BP148*'Global Stock listing'!$G$20</f>
        <v>0</v>
      </c>
      <c r="BL148" s="366" t="n">
        <f aca="false">'Per item requirement'!BQ148*'Global Stock listing'!$G$21</f>
        <v>0</v>
      </c>
    </row>
    <row r="149" customFormat="false" ht="15" hidden="false" customHeight="false" outlineLevel="0" collapsed="false">
      <c r="A149" s="358"/>
      <c r="B149" s="365" t="s">
        <v>176</v>
      </c>
      <c r="C149" s="365"/>
      <c r="D149" s="365"/>
      <c r="E149" s="365"/>
      <c r="F149" s="365"/>
      <c r="G149" s="366" t="n">
        <f aca="false">SUM(H149:BL149)</f>
        <v>0</v>
      </c>
      <c r="H149" s="367" t="n">
        <f aca="false">'Per item requirement'!M149*'Global Stock listing'!$H$28</f>
        <v>0</v>
      </c>
      <c r="I149" s="368" t="n">
        <f aca="false">'Per item requirement'!N149*'Global Stock listing'!$H$29</f>
        <v>0</v>
      </c>
      <c r="J149" s="368" t="n">
        <f aca="false">'Per item requirement'!O149*'Global Stock listing'!$H$30</f>
        <v>0</v>
      </c>
      <c r="K149" s="368" t="n">
        <f aca="false">'Per item requirement'!P149*'Global Stock listing'!$H$31</f>
        <v>0</v>
      </c>
      <c r="L149" s="368" t="n">
        <f aca="false">'Per item requirement'!Q149*'Global Stock listing'!$H$32</f>
        <v>0</v>
      </c>
      <c r="M149" s="369" t="n">
        <f aca="false">'Per item requirement'!R149*'Global Stock listing'!$H$33</f>
        <v>0</v>
      </c>
      <c r="N149" s="367" t="n">
        <f aca="false">'Per item requirement'!S149*'Global Stock listing'!$H$34</f>
        <v>0</v>
      </c>
      <c r="O149" s="368" t="n">
        <f aca="false">'Per item requirement'!T149*'Global Stock listing'!$H$35</f>
        <v>0</v>
      </c>
      <c r="P149" s="368" t="n">
        <f aca="false">'Per item requirement'!U149*'Global Stock listing'!$H$36</f>
        <v>0</v>
      </c>
      <c r="Q149" s="369" t="n">
        <f aca="false">'Per item requirement'!V149*'Global Stock listing'!$H$37</f>
        <v>0</v>
      </c>
      <c r="R149" s="371" t="n">
        <f aca="false">'Per item requirement'!W149*'Global Stock listing'!$H$38</f>
        <v>0</v>
      </c>
      <c r="S149" s="366" t="n">
        <f aca="false">'Per item requirement'!X149*'Global Stock listing'!$H$39</f>
        <v>0</v>
      </c>
      <c r="T149" s="367" t="n">
        <f aca="false">'Per item requirement'!Y149*'Global Stock listing'!$H$40</f>
        <v>0</v>
      </c>
      <c r="U149" s="368" t="n">
        <f aca="false">'Per item requirement'!Z149*'Global Stock listing'!$H$41</f>
        <v>0</v>
      </c>
      <c r="V149" s="368" t="n">
        <f aca="false">'Per item requirement'!AA149*'Global Stock listing'!$H$43</f>
        <v>0</v>
      </c>
      <c r="W149" s="369" t="n">
        <f aca="false">'Per item requirement'!AB149*'Global Stock listing'!$H$42</f>
        <v>0</v>
      </c>
      <c r="X149" s="367" t="n">
        <f aca="false">'Per item requirement'!AC149*'Global Stock listing'!$H$54</f>
        <v>0</v>
      </c>
      <c r="Y149" s="368" t="n">
        <f aca="false">'Per item requirement'!AD149*'Global Stock listing'!$H$46</f>
        <v>0</v>
      </c>
      <c r="Z149" s="368" t="n">
        <f aca="false">'Per item requirement'!AE149*'Global Stock listing'!$H$52</f>
        <v>0</v>
      </c>
      <c r="AA149" s="368" t="n">
        <f aca="false">'Per item requirement'!AF149*'Global Stock listing'!$H$50</f>
        <v>0</v>
      </c>
      <c r="AB149" s="368" t="n">
        <f aca="false">'Per item requirement'!AG149*'Global Stock listing'!$H$51</f>
        <v>0</v>
      </c>
      <c r="AC149" s="368" t="n">
        <f aca="false">'Per item requirement'!AH149*'Global Stock listing'!$H$48</f>
        <v>0</v>
      </c>
      <c r="AD149" s="368" t="n">
        <f aca="false">'Per item requirement'!AI149*'Global Stock listing'!$H$47</f>
        <v>0</v>
      </c>
      <c r="AE149" s="368" t="n">
        <f aca="false">'Per item requirement'!AJ149*'Global Stock listing'!$H$45</f>
        <v>0</v>
      </c>
      <c r="AF149" s="368" t="n">
        <f aca="false">'Per item requirement'!AK149*'Global Stock listing'!$H$44</f>
        <v>0</v>
      </c>
      <c r="AG149" s="368" t="n">
        <f aca="false">'Per item requirement'!AL149*'Global Stock listing'!$H$49</f>
        <v>0</v>
      </c>
      <c r="AH149" s="368" t="n">
        <f aca="false">'Per item requirement'!AM149*'Global Stock listing'!$H$53</f>
        <v>0</v>
      </c>
      <c r="AI149" s="368" t="n">
        <f aca="false">'Per item requirement'!AN149*'Global Stock listing'!$H$55</f>
        <v>0</v>
      </c>
      <c r="AJ149" s="368" t="n">
        <f aca="false">'Per item requirement'!AO149*'Global Stock listing'!$H$56</f>
        <v>0</v>
      </c>
      <c r="AK149" s="368" t="n">
        <f aca="false">'Per item requirement'!AP149*'Global Stock listing'!$H$57</f>
        <v>0</v>
      </c>
      <c r="AL149" s="368" t="n">
        <f aca="false">'Per item requirement'!AQ149*'Global Stock listing'!$H$58</f>
        <v>0</v>
      </c>
      <c r="AM149" s="368" t="n">
        <f aca="false">'Per item requirement'!AR149*'Global Stock listing'!$H$59</f>
        <v>0</v>
      </c>
      <c r="AN149" s="368" t="n">
        <f aca="false">'Per item requirement'!AS149*'Global Stock listing'!$H$60</f>
        <v>0</v>
      </c>
      <c r="AO149" s="368" t="n">
        <f aca="false">'Per item requirement'!AT149*'Global Stock listing'!$H$61</f>
        <v>0</v>
      </c>
      <c r="AP149" s="368" t="n">
        <f aca="false">'Per item requirement'!AU149*'Global Stock listing'!$H$62</f>
        <v>0</v>
      </c>
      <c r="AQ149" s="368" t="n">
        <f aca="false">'Per item requirement'!AV149*'Global Stock listing'!$H$63</f>
        <v>0</v>
      </c>
      <c r="AR149" s="368" t="n">
        <f aca="false">'Per item requirement'!AW149*'Global Stock listing'!$H$64</f>
        <v>0</v>
      </c>
      <c r="AS149" s="368" t="n">
        <f aca="false">'Per item requirement'!AX149*'Global Stock listing'!$H$65</f>
        <v>0</v>
      </c>
      <c r="AT149" s="368" t="n">
        <f aca="false">'Per item requirement'!AY149*'Global Stock listing'!$H$66</f>
        <v>0</v>
      </c>
      <c r="AU149" s="368" t="n">
        <f aca="false">'Per item requirement'!AZ149*'Global Stock listing'!$H$67</f>
        <v>0</v>
      </c>
      <c r="AV149" s="368" t="n">
        <f aca="false">'Per item requirement'!BA149*'Global Stock listing'!$H$68</f>
        <v>0</v>
      </c>
      <c r="AW149" s="368" t="n">
        <f aca="false">'Per item requirement'!BB149*'Global Stock listing'!$H$69</f>
        <v>0</v>
      </c>
      <c r="AX149" s="368" t="n">
        <f aca="false">'Per item requirement'!BC149*'Global Stock listing'!$H$70</f>
        <v>0</v>
      </c>
      <c r="AY149" s="368" t="n">
        <f aca="false">'Per item requirement'!BD149*'Global Stock listing'!$H$71</f>
        <v>0</v>
      </c>
      <c r="AZ149" s="368" t="n">
        <f aca="false">'Per item requirement'!BE149*'Global Stock listing'!$H$72</f>
        <v>0</v>
      </c>
      <c r="BA149" s="368" t="n">
        <f aca="false">'Per item requirement'!BF149*'Global Stock listing'!$H$73</f>
        <v>0</v>
      </c>
      <c r="BB149" s="368" t="n">
        <f aca="false">'Per item requirement'!BG149*'Global Stock listing'!$H$74</f>
        <v>0</v>
      </c>
      <c r="BC149" s="366" t="n">
        <f aca="false">'Per item requirement'!BH149*'Global Stock listing'!$G$12</f>
        <v>0</v>
      </c>
      <c r="BD149" s="366" t="n">
        <f aca="false">'Per item requirement'!BI149*'Global Stock listing'!$G$13</f>
        <v>0</v>
      </c>
      <c r="BE149" s="366" t="n">
        <f aca="false">'Per item requirement'!BJ149*'Global Stock listing'!$G$14</f>
        <v>0</v>
      </c>
      <c r="BF149" s="366" t="n">
        <f aca="false">'Per item requirement'!BK149*'Global Stock listing'!$G$15</f>
        <v>0</v>
      </c>
      <c r="BG149" s="366" t="n">
        <f aca="false">'Per item requirement'!BL149*'Global Stock listing'!$G$16</f>
        <v>0</v>
      </c>
      <c r="BH149" s="366" t="n">
        <f aca="false">'Per item requirement'!BM149*'Global Stock listing'!$G$17</f>
        <v>0</v>
      </c>
      <c r="BI149" s="366" t="n">
        <f aca="false">'Per item requirement'!BN149*'Global Stock listing'!$G$18</f>
        <v>0</v>
      </c>
      <c r="BJ149" s="366" t="n">
        <f aca="false">'Per item requirement'!BO149*'Global Stock listing'!$G$19</f>
        <v>0</v>
      </c>
      <c r="BK149" s="366" t="n">
        <f aca="false">'Per item requirement'!BP149*'Global Stock listing'!$G$20</f>
        <v>0</v>
      </c>
      <c r="BL149" s="366" t="n">
        <f aca="false">'Per item requirement'!BQ149*'Global Stock listing'!$G$21</f>
        <v>0</v>
      </c>
    </row>
    <row r="150" customFormat="false" ht="15" hidden="false" customHeight="false" outlineLevel="0" collapsed="false">
      <c r="A150" s="358"/>
      <c r="B150" s="365" t="s">
        <v>177</v>
      </c>
      <c r="C150" s="365"/>
      <c r="D150" s="365"/>
      <c r="E150" s="365"/>
      <c r="F150" s="365"/>
      <c r="G150" s="366" t="n">
        <f aca="false">SUM(H150:BL150)</f>
        <v>0</v>
      </c>
      <c r="H150" s="367" t="n">
        <f aca="false">'Per item requirement'!M150*'Global Stock listing'!$H$28</f>
        <v>0</v>
      </c>
      <c r="I150" s="368" t="n">
        <f aca="false">'Per item requirement'!N150*'Global Stock listing'!$H$29</f>
        <v>0</v>
      </c>
      <c r="J150" s="368" t="n">
        <f aca="false">'Per item requirement'!O150*'Global Stock listing'!$H$30</f>
        <v>0</v>
      </c>
      <c r="K150" s="368" t="n">
        <f aca="false">'Per item requirement'!P150*'Global Stock listing'!$H$31</f>
        <v>0</v>
      </c>
      <c r="L150" s="368" t="n">
        <f aca="false">'Per item requirement'!Q150*'Global Stock listing'!$H$32</f>
        <v>0</v>
      </c>
      <c r="M150" s="369" t="n">
        <f aca="false">'Per item requirement'!R150*'Global Stock listing'!$H$33</f>
        <v>0</v>
      </c>
      <c r="N150" s="367" t="n">
        <f aca="false">'Per item requirement'!S150*'Global Stock listing'!$H$34</f>
        <v>0</v>
      </c>
      <c r="O150" s="368" t="n">
        <f aca="false">'Per item requirement'!T150*'Global Stock listing'!$H$35</f>
        <v>0</v>
      </c>
      <c r="P150" s="368" t="n">
        <f aca="false">'Per item requirement'!U150*'Global Stock listing'!$H$36</f>
        <v>0</v>
      </c>
      <c r="Q150" s="369" t="n">
        <f aca="false">'Per item requirement'!V150*'Global Stock listing'!$H$37</f>
        <v>0</v>
      </c>
      <c r="R150" s="371" t="n">
        <f aca="false">'Per item requirement'!W150*'Global Stock listing'!$H$38</f>
        <v>0</v>
      </c>
      <c r="S150" s="366" t="n">
        <f aca="false">'Per item requirement'!X150*'Global Stock listing'!$H$39</f>
        <v>0</v>
      </c>
      <c r="T150" s="367" t="n">
        <f aca="false">'Per item requirement'!Y150*'Global Stock listing'!$H$40</f>
        <v>0</v>
      </c>
      <c r="U150" s="368" t="n">
        <f aca="false">'Per item requirement'!Z150*'Global Stock listing'!$H$41</f>
        <v>0</v>
      </c>
      <c r="V150" s="368" t="n">
        <f aca="false">'Per item requirement'!AA150*'Global Stock listing'!$H$43</f>
        <v>0</v>
      </c>
      <c r="W150" s="369" t="n">
        <f aca="false">'Per item requirement'!AB150*'Global Stock listing'!$H$42</f>
        <v>0</v>
      </c>
      <c r="X150" s="367" t="n">
        <f aca="false">'Per item requirement'!AC150*'Global Stock listing'!$H$54</f>
        <v>0</v>
      </c>
      <c r="Y150" s="368" t="n">
        <f aca="false">'Per item requirement'!AD150*'Global Stock listing'!$H$46</f>
        <v>0</v>
      </c>
      <c r="Z150" s="368" t="n">
        <f aca="false">'Per item requirement'!AE150*'Global Stock listing'!$H$52</f>
        <v>0</v>
      </c>
      <c r="AA150" s="368" t="n">
        <f aca="false">'Per item requirement'!AF150*'Global Stock listing'!$H$50</f>
        <v>0</v>
      </c>
      <c r="AB150" s="368" t="n">
        <f aca="false">'Per item requirement'!AG150*'Global Stock listing'!$H$51</f>
        <v>0</v>
      </c>
      <c r="AC150" s="368" t="n">
        <f aca="false">'Per item requirement'!AH150*'Global Stock listing'!$H$48</f>
        <v>0</v>
      </c>
      <c r="AD150" s="368" t="n">
        <f aca="false">'Per item requirement'!AI150*'Global Stock listing'!$H$47</f>
        <v>0</v>
      </c>
      <c r="AE150" s="368" t="n">
        <f aca="false">'Per item requirement'!AJ150*'Global Stock listing'!$H$45</f>
        <v>0</v>
      </c>
      <c r="AF150" s="368" t="n">
        <f aca="false">'Per item requirement'!AK150*'Global Stock listing'!$H$44</f>
        <v>0</v>
      </c>
      <c r="AG150" s="368" t="n">
        <f aca="false">'Per item requirement'!AL150*'Global Stock listing'!$H$49</f>
        <v>0</v>
      </c>
      <c r="AH150" s="368" t="n">
        <f aca="false">'Per item requirement'!AM150*'Global Stock listing'!$H$53</f>
        <v>0</v>
      </c>
      <c r="AI150" s="368" t="n">
        <f aca="false">'Per item requirement'!AN150*'Global Stock listing'!$H$55</f>
        <v>0</v>
      </c>
      <c r="AJ150" s="368" t="n">
        <f aca="false">'Per item requirement'!AO150*'Global Stock listing'!$H$56</f>
        <v>0</v>
      </c>
      <c r="AK150" s="368" t="n">
        <f aca="false">'Per item requirement'!AP150*'Global Stock listing'!$H$57</f>
        <v>0</v>
      </c>
      <c r="AL150" s="368" t="n">
        <f aca="false">'Per item requirement'!AQ150*'Global Stock listing'!$H$58</f>
        <v>0</v>
      </c>
      <c r="AM150" s="368" t="n">
        <f aca="false">'Per item requirement'!AR150*'Global Stock listing'!$H$59</f>
        <v>0</v>
      </c>
      <c r="AN150" s="368" t="n">
        <f aca="false">'Per item requirement'!AS150*'Global Stock listing'!$H$60</f>
        <v>0</v>
      </c>
      <c r="AO150" s="368" t="n">
        <f aca="false">'Per item requirement'!AT150*'Global Stock listing'!$H$61</f>
        <v>0</v>
      </c>
      <c r="AP150" s="368" t="n">
        <f aca="false">'Per item requirement'!AU150*'Global Stock listing'!$H$62</f>
        <v>0</v>
      </c>
      <c r="AQ150" s="368" t="n">
        <f aca="false">'Per item requirement'!AV150*'Global Stock listing'!$H$63</f>
        <v>0</v>
      </c>
      <c r="AR150" s="368" t="n">
        <f aca="false">'Per item requirement'!AW150*'Global Stock listing'!$H$64</f>
        <v>0</v>
      </c>
      <c r="AS150" s="368" t="n">
        <f aca="false">'Per item requirement'!AX150*'Global Stock listing'!$H$65</f>
        <v>0</v>
      </c>
      <c r="AT150" s="368" t="n">
        <f aca="false">'Per item requirement'!AY150*'Global Stock listing'!$H$66</f>
        <v>0</v>
      </c>
      <c r="AU150" s="368" t="n">
        <f aca="false">'Per item requirement'!AZ150*'Global Stock listing'!$H$67</f>
        <v>0</v>
      </c>
      <c r="AV150" s="368" t="n">
        <f aca="false">'Per item requirement'!BA150*'Global Stock listing'!$H$68</f>
        <v>0</v>
      </c>
      <c r="AW150" s="368" t="n">
        <f aca="false">'Per item requirement'!BB150*'Global Stock listing'!$H$69</f>
        <v>0</v>
      </c>
      <c r="AX150" s="368" t="n">
        <f aca="false">'Per item requirement'!BC150*'Global Stock listing'!$H$70</f>
        <v>0</v>
      </c>
      <c r="AY150" s="368" t="n">
        <f aca="false">'Per item requirement'!BD150*'Global Stock listing'!$H$71</f>
        <v>0</v>
      </c>
      <c r="AZ150" s="368" t="n">
        <f aca="false">'Per item requirement'!BE150*'Global Stock listing'!$H$72</f>
        <v>0</v>
      </c>
      <c r="BA150" s="368" t="n">
        <f aca="false">'Per item requirement'!BF150*'Global Stock listing'!$H$73</f>
        <v>0</v>
      </c>
      <c r="BB150" s="368" t="n">
        <f aca="false">'Per item requirement'!BG150*'Global Stock listing'!$H$74</f>
        <v>0</v>
      </c>
      <c r="BC150" s="366" t="n">
        <f aca="false">'Per item requirement'!BH150*'Global Stock listing'!$G$12</f>
        <v>0</v>
      </c>
      <c r="BD150" s="366" t="n">
        <f aca="false">'Per item requirement'!BI150*'Global Stock listing'!$G$13</f>
        <v>0</v>
      </c>
      <c r="BE150" s="366" t="n">
        <f aca="false">'Per item requirement'!BJ150*'Global Stock listing'!$G$14</f>
        <v>0</v>
      </c>
      <c r="BF150" s="366" t="n">
        <f aca="false">'Per item requirement'!BK150*'Global Stock listing'!$G$15</f>
        <v>0</v>
      </c>
      <c r="BG150" s="366" t="n">
        <f aca="false">'Per item requirement'!BL150*'Global Stock listing'!$G$16</f>
        <v>0</v>
      </c>
      <c r="BH150" s="366" t="n">
        <f aca="false">'Per item requirement'!BM150*'Global Stock listing'!$G$17</f>
        <v>0</v>
      </c>
      <c r="BI150" s="366" t="n">
        <f aca="false">'Per item requirement'!BN150*'Global Stock listing'!$G$18</f>
        <v>0</v>
      </c>
      <c r="BJ150" s="366" t="n">
        <f aca="false">'Per item requirement'!BO150*'Global Stock listing'!$G$19</f>
        <v>0</v>
      </c>
      <c r="BK150" s="366" t="n">
        <f aca="false">'Per item requirement'!BP150*'Global Stock listing'!$G$20</f>
        <v>0</v>
      </c>
      <c r="BL150" s="366" t="n">
        <f aca="false">'Per item requirement'!BQ150*'Global Stock listing'!$G$21</f>
        <v>0</v>
      </c>
    </row>
    <row r="151" customFormat="false" ht="15" hidden="false" customHeight="false" outlineLevel="0" collapsed="false">
      <c r="A151" s="358"/>
      <c r="B151" s="365" t="s">
        <v>178</v>
      </c>
      <c r="C151" s="365"/>
      <c r="D151" s="365"/>
      <c r="E151" s="365"/>
      <c r="F151" s="365"/>
      <c r="G151" s="366" t="n">
        <f aca="false">SUM(H151:BL151)</f>
        <v>0</v>
      </c>
      <c r="H151" s="367" t="n">
        <f aca="false">'Per item requirement'!M151*'Global Stock listing'!$H$28</f>
        <v>0</v>
      </c>
      <c r="I151" s="368" t="n">
        <f aca="false">'Per item requirement'!N151*'Global Stock listing'!$H$29</f>
        <v>0</v>
      </c>
      <c r="J151" s="368" t="n">
        <f aca="false">'Per item requirement'!O151*'Global Stock listing'!$H$30</f>
        <v>0</v>
      </c>
      <c r="K151" s="368" t="n">
        <f aca="false">'Per item requirement'!P151*'Global Stock listing'!$H$31</f>
        <v>0</v>
      </c>
      <c r="L151" s="368" t="n">
        <f aca="false">'Per item requirement'!Q151*'Global Stock listing'!$H$32</f>
        <v>0</v>
      </c>
      <c r="M151" s="369" t="n">
        <f aca="false">'Per item requirement'!R151*'Global Stock listing'!$H$33</f>
        <v>0</v>
      </c>
      <c r="N151" s="367" t="n">
        <f aca="false">'Per item requirement'!S151*'Global Stock listing'!$H$34</f>
        <v>0</v>
      </c>
      <c r="O151" s="368" t="n">
        <f aca="false">'Per item requirement'!T151*'Global Stock listing'!$H$35</f>
        <v>0</v>
      </c>
      <c r="P151" s="368" t="n">
        <f aca="false">'Per item requirement'!U151*'Global Stock listing'!$H$36</f>
        <v>0</v>
      </c>
      <c r="Q151" s="369" t="n">
        <f aca="false">'Per item requirement'!V151*'Global Stock listing'!$H$37</f>
        <v>0</v>
      </c>
      <c r="R151" s="371" t="n">
        <f aca="false">'Per item requirement'!W151*'Global Stock listing'!$H$38</f>
        <v>0</v>
      </c>
      <c r="S151" s="366" t="n">
        <f aca="false">'Per item requirement'!X151*'Global Stock listing'!$H$39</f>
        <v>0</v>
      </c>
      <c r="T151" s="367" t="n">
        <f aca="false">'Per item requirement'!Y151*'Global Stock listing'!$H$40</f>
        <v>0</v>
      </c>
      <c r="U151" s="368" t="n">
        <f aca="false">'Per item requirement'!Z151*'Global Stock listing'!$H$41</f>
        <v>0</v>
      </c>
      <c r="V151" s="368" t="n">
        <f aca="false">'Per item requirement'!AA151*'Global Stock listing'!$H$43</f>
        <v>0</v>
      </c>
      <c r="W151" s="369" t="n">
        <f aca="false">'Per item requirement'!AB151*'Global Stock listing'!$H$42</f>
        <v>0</v>
      </c>
      <c r="X151" s="367" t="n">
        <f aca="false">'Per item requirement'!AC151*'Global Stock listing'!$H$54</f>
        <v>0</v>
      </c>
      <c r="Y151" s="368" t="n">
        <f aca="false">'Per item requirement'!AD151*'Global Stock listing'!$H$46</f>
        <v>0</v>
      </c>
      <c r="Z151" s="368" t="n">
        <f aca="false">'Per item requirement'!AE151*'Global Stock listing'!$H$52</f>
        <v>0</v>
      </c>
      <c r="AA151" s="368" t="n">
        <f aca="false">'Per item requirement'!AF151*'Global Stock listing'!$H$50</f>
        <v>0</v>
      </c>
      <c r="AB151" s="368" t="n">
        <f aca="false">'Per item requirement'!AG151*'Global Stock listing'!$H$51</f>
        <v>0</v>
      </c>
      <c r="AC151" s="368" t="n">
        <f aca="false">'Per item requirement'!AH151*'Global Stock listing'!$H$48</f>
        <v>0</v>
      </c>
      <c r="AD151" s="368" t="n">
        <f aca="false">'Per item requirement'!AI151*'Global Stock listing'!$H$47</f>
        <v>0</v>
      </c>
      <c r="AE151" s="368" t="n">
        <f aca="false">'Per item requirement'!AJ151*'Global Stock listing'!$H$45</f>
        <v>0</v>
      </c>
      <c r="AF151" s="368" t="n">
        <f aca="false">'Per item requirement'!AK151*'Global Stock listing'!$H$44</f>
        <v>0</v>
      </c>
      <c r="AG151" s="368" t="n">
        <f aca="false">'Per item requirement'!AL151*'Global Stock listing'!$H$49</f>
        <v>0</v>
      </c>
      <c r="AH151" s="368" t="n">
        <f aca="false">'Per item requirement'!AM151*'Global Stock listing'!$H$53</f>
        <v>0</v>
      </c>
      <c r="AI151" s="368" t="n">
        <f aca="false">'Per item requirement'!AN151*'Global Stock listing'!$H$55</f>
        <v>0</v>
      </c>
      <c r="AJ151" s="368" t="n">
        <f aca="false">'Per item requirement'!AO151*'Global Stock listing'!$H$56</f>
        <v>0</v>
      </c>
      <c r="AK151" s="368" t="n">
        <f aca="false">'Per item requirement'!AP151*'Global Stock listing'!$H$57</f>
        <v>0</v>
      </c>
      <c r="AL151" s="368" t="n">
        <f aca="false">'Per item requirement'!AQ151*'Global Stock listing'!$H$58</f>
        <v>0</v>
      </c>
      <c r="AM151" s="368" t="n">
        <f aca="false">'Per item requirement'!AR151*'Global Stock listing'!$H$59</f>
        <v>0</v>
      </c>
      <c r="AN151" s="368" t="n">
        <f aca="false">'Per item requirement'!AS151*'Global Stock listing'!$H$60</f>
        <v>0</v>
      </c>
      <c r="AO151" s="368" t="n">
        <f aca="false">'Per item requirement'!AT151*'Global Stock listing'!$H$61</f>
        <v>0</v>
      </c>
      <c r="AP151" s="368" t="n">
        <f aca="false">'Per item requirement'!AU151*'Global Stock listing'!$H$62</f>
        <v>0</v>
      </c>
      <c r="AQ151" s="368" t="n">
        <f aca="false">'Per item requirement'!AV151*'Global Stock listing'!$H$63</f>
        <v>0</v>
      </c>
      <c r="AR151" s="368" t="n">
        <f aca="false">'Per item requirement'!AW151*'Global Stock listing'!$H$64</f>
        <v>0</v>
      </c>
      <c r="AS151" s="368" t="n">
        <f aca="false">'Per item requirement'!AX151*'Global Stock listing'!$H$65</f>
        <v>0</v>
      </c>
      <c r="AT151" s="368" t="n">
        <f aca="false">'Per item requirement'!AY151*'Global Stock listing'!$H$66</f>
        <v>0</v>
      </c>
      <c r="AU151" s="368" t="n">
        <f aca="false">'Per item requirement'!AZ151*'Global Stock listing'!$H$67</f>
        <v>0</v>
      </c>
      <c r="AV151" s="368" t="n">
        <f aca="false">'Per item requirement'!BA151*'Global Stock listing'!$H$68</f>
        <v>0</v>
      </c>
      <c r="AW151" s="368" t="n">
        <f aca="false">'Per item requirement'!BB151*'Global Stock listing'!$H$69</f>
        <v>0</v>
      </c>
      <c r="AX151" s="368" t="n">
        <f aca="false">'Per item requirement'!BC151*'Global Stock listing'!$H$70</f>
        <v>0</v>
      </c>
      <c r="AY151" s="368" t="n">
        <f aca="false">'Per item requirement'!BD151*'Global Stock listing'!$H$71</f>
        <v>0</v>
      </c>
      <c r="AZ151" s="368" t="n">
        <f aca="false">'Per item requirement'!BE151*'Global Stock listing'!$H$72</f>
        <v>0</v>
      </c>
      <c r="BA151" s="368" t="n">
        <f aca="false">'Per item requirement'!BF151*'Global Stock listing'!$H$73</f>
        <v>0</v>
      </c>
      <c r="BB151" s="368" t="n">
        <f aca="false">'Per item requirement'!BG151*'Global Stock listing'!$H$74</f>
        <v>0</v>
      </c>
      <c r="BC151" s="366" t="n">
        <f aca="false">'Per item requirement'!BH151*'Global Stock listing'!$G$12</f>
        <v>0</v>
      </c>
      <c r="BD151" s="366" t="n">
        <f aca="false">'Per item requirement'!BI151*'Global Stock listing'!$G$13</f>
        <v>0</v>
      </c>
      <c r="BE151" s="366" t="n">
        <f aca="false">'Per item requirement'!BJ151*'Global Stock listing'!$G$14</f>
        <v>0</v>
      </c>
      <c r="BF151" s="366" t="n">
        <f aca="false">'Per item requirement'!BK151*'Global Stock listing'!$G$15</f>
        <v>0</v>
      </c>
      <c r="BG151" s="366" t="n">
        <f aca="false">'Per item requirement'!BL151*'Global Stock listing'!$G$16</f>
        <v>0</v>
      </c>
      <c r="BH151" s="366" t="n">
        <f aca="false">'Per item requirement'!BM151*'Global Stock listing'!$G$17</f>
        <v>0</v>
      </c>
      <c r="BI151" s="366" t="n">
        <f aca="false">'Per item requirement'!BN151*'Global Stock listing'!$G$18</f>
        <v>0</v>
      </c>
      <c r="BJ151" s="366" t="n">
        <f aca="false">'Per item requirement'!BO151*'Global Stock listing'!$G$19</f>
        <v>0</v>
      </c>
      <c r="BK151" s="366" t="n">
        <f aca="false">'Per item requirement'!BP151*'Global Stock listing'!$G$20</f>
        <v>0</v>
      </c>
      <c r="BL151" s="366" t="n">
        <f aca="false">'Per item requirement'!BQ151*'Global Stock listing'!$G$21</f>
        <v>0</v>
      </c>
    </row>
    <row r="152" customFormat="false" ht="15" hidden="false" customHeight="false" outlineLevel="0" collapsed="false">
      <c r="A152" s="358"/>
      <c r="B152" s="365" t="s">
        <v>179</v>
      </c>
      <c r="C152" s="365"/>
      <c r="D152" s="365"/>
      <c r="E152" s="365"/>
      <c r="F152" s="365"/>
      <c r="G152" s="366" t="n">
        <f aca="false">SUM(H152:BL152)</f>
        <v>0</v>
      </c>
      <c r="H152" s="367" t="n">
        <f aca="false">'Per item requirement'!M152*'Global Stock listing'!$H$28</f>
        <v>0</v>
      </c>
      <c r="I152" s="368" t="n">
        <f aca="false">'Per item requirement'!N152*'Global Stock listing'!$H$29</f>
        <v>0</v>
      </c>
      <c r="J152" s="368" t="n">
        <f aca="false">'Per item requirement'!O152*'Global Stock listing'!$H$30</f>
        <v>0</v>
      </c>
      <c r="K152" s="368" t="n">
        <f aca="false">'Per item requirement'!P152*'Global Stock listing'!$H$31</f>
        <v>0</v>
      </c>
      <c r="L152" s="368" t="n">
        <f aca="false">'Per item requirement'!Q152*'Global Stock listing'!$H$32</f>
        <v>0</v>
      </c>
      <c r="M152" s="369" t="n">
        <f aca="false">'Per item requirement'!R152*'Global Stock listing'!$H$33</f>
        <v>0</v>
      </c>
      <c r="N152" s="367" t="n">
        <f aca="false">'Per item requirement'!S152*'Global Stock listing'!$H$34</f>
        <v>0</v>
      </c>
      <c r="O152" s="368" t="n">
        <f aca="false">'Per item requirement'!T152*'Global Stock listing'!$H$35</f>
        <v>0</v>
      </c>
      <c r="P152" s="368" t="n">
        <f aca="false">'Per item requirement'!U152*'Global Stock listing'!$H$36</f>
        <v>0</v>
      </c>
      <c r="Q152" s="369" t="n">
        <f aca="false">'Per item requirement'!V152*'Global Stock listing'!$H$37</f>
        <v>0</v>
      </c>
      <c r="R152" s="371" t="n">
        <f aca="false">'Per item requirement'!W152*'Global Stock listing'!$H$38</f>
        <v>0</v>
      </c>
      <c r="S152" s="366" t="n">
        <f aca="false">'Per item requirement'!X152*'Global Stock listing'!$H$39</f>
        <v>0</v>
      </c>
      <c r="T152" s="367" t="n">
        <f aca="false">'Per item requirement'!Y152*'Global Stock listing'!$H$40</f>
        <v>0</v>
      </c>
      <c r="U152" s="368" t="n">
        <f aca="false">'Per item requirement'!Z152*'Global Stock listing'!$H$41</f>
        <v>0</v>
      </c>
      <c r="V152" s="368" t="n">
        <f aca="false">'Per item requirement'!AA152*'Global Stock listing'!$H$43</f>
        <v>0</v>
      </c>
      <c r="W152" s="369" t="n">
        <f aca="false">'Per item requirement'!AB152*'Global Stock listing'!$H$42</f>
        <v>0</v>
      </c>
      <c r="X152" s="367" t="n">
        <f aca="false">'Per item requirement'!AC152*'Global Stock listing'!$H$54</f>
        <v>0</v>
      </c>
      <c r="Y152" s="368" t="n">
        <f aca="false">'Per item requirement'!AD152*'Global Stock listing'!$H$46</f>
        <v>0</v>
      </c>
      <c r="Z152" s="368" t="n">
        <f aca="false">'Per item requirement'!AE152*'Global Stock listing'!$H$52</f>
        <v>0</v>
      </c>
      <c r="AA152" s="368" t="n">
        <f aca="false">'Per item requirement'!AF152*'Global Stock listing'!$H$50</f>
        <v>0</v>
      </c>
      <c r="AB152" s="368" t="n">
        <f aca="false">'Per item requirement'!AG152*'Global Stock listing'!$H$51</f>
        <v>0</v>
      </c>
      <c r="AC152" s="368" t="n">
        <f aca="false">'Per item requirement'!AH152*'Global Stock listing'!$H$48</f>
        <v>0</v>
      </c>
      <c r="AD152" s="368" t="n">
        <f aca="false">'Per item requirement'!AI152*'Global Stock listing'!$H$47</f>
        <v>0</v>
      </c>
      <c r="AE152" s="368" t="n">
        <f aca="false">'Per item requirement'!AJ152*'Global Stock listing'!$H$45</f>
        <v>0</v>
      </c>
      <c r="AF152" s="368" t="n">
        <f aca="false">'Per item requirement'!AK152*'Global Stock listing'!$H$44</f>
        <v>0</v>
      </c>
      <c r="AG152" s="368" t="n">
        <f aca="false">'Per item requirement'!AL152*'Global Stock listing'!$H$49</f>
        <v>0</v>
      </c>
      <c r="AH152" s="368" t="n">
        <f aca="false">'Per item requirement'!AM152*'Global Stock listing'!$H$53</f>
        <v>0</v>
      </c>
      <c r="AI152" s="368" t="n">
        <f aca="false">'Per item requirement'!AN152*'Global Stock listing'!$H$55</f>
        <v>0</v>
      </c>
      <c r="AJ152" s="368" t="n">
        <f aca="false">'Per item requirement'!AO152*'Global Stock listing'!$H$56</f>
        <v>0</v>
      </c>
      <c r="AK152" s="368" t="n">
        <f aca="false">'Per item requirement'!AP152*'Global Stock listing'!$H$57</f>
        <v>0</v>
      </c>
      <c r="AL152" s="368" t="n">
        <f aca="false">'Per item requirement'!AQ152*'Global Stock listing'!$H$58</f>
        <v>0</v>
      </c>
      <c r="AM152" s="368" t="n">
        <f aca="false">'Per item requirement'!AR152*'Global Stock listing'!$H$59</f>
        <v>0</v>
      </c>
      <c r="AN152" s="368" t="n">
        <f aca="false">'Per item requirement'!AS152*'Global Stock listing'!$H$60</f>
        <v>0</v>
      </c>
      <c r="AO152" s="368" t="n">
        <f aca="false">'Per item requirement'!AT152*'Global Stock listing'!$H$61</f>
        <v>0</v>
      </c>
      <c r="AP152" s="368" t="n">
        <f aca="false">'Per item requirement'!AU152*'Global Stock listing'!$H$62</f>
        <v>0</v>
      </c>
      <c r="AQ152" s="368" t="n">
        <f aca="false">'Per item requirement'!AV152*'Global Stock listing'!$H$63</f>
        <v>0</v>
      </c>
      <c r="AR152" s="368" t="n">
        <f aca="false">'Per item requirement'!AW152*'Global Stock listing'!$H$64</f>
        <v>0</v>
      </c>
      <c r="AS152" s="368" t="n">
        <f aca="false">'Per item requirement'!AX152*'Global Stock listing'!$H$65</f>
        <v>0</v>
      </c>
      <c r="AT152" s="368" t="n">
        <f aca="false">'Per item requirement'!AY152*'Global Stock listing'!$H$66</f>
        <v>0</v>
      </c>
      <c r="AU152" s="368" t="n">
        <f aca="false">'Per item requirement'!AZ152*'Global Stock listing'!$H$67</f>
        <v>0</v>
      </c>
      <c r="AV152" s="368" t="n">
        <f aca="false">'Per item requirement'!BA152*'Global Stock listing'!$H$68</f>
        <v>0</v>
      </c>
      <c r="AW152" s="368" t="n">
        <f aca="false">'Per item requirement'!BB152*'Global Stock listing'!$H$69</f>
        <v>0</v>
      </c>
      <c r="AX152" s="368" t="n">
        <f aca="false">'Per item requirement'!BC152*'Global Stock listing'!$H$70</f>
        <v>0</v>
      </c>
      <c r="AY152" s="368" t="n">
        <f aca="false">'Per item requirement'!BD152*'Global Stock listing'!$H$71</f>
        <v>0</v>
      </c>
      <c r="AZ152" s="368" t="n">
        <f aca="false">'Per item requirement'!BE152*'Global Stock listing'!$H$72</f>
        <v>0</v>
      </c>
      <c r="BA152" s="368" t="n">
        <f aca="false">'Per item requirement'!BF152*'Global Stock listing'!$H$73</f>
        <v>0</v>
      </c>
      <c r="BB152" s="368" t="n">
        <f aca="false">'Per item requirement'!BG152*'Global Stock listing'!$H$74</f>
        <v>0</v>
      </c>
      <c r="BC152" s="366" t="n">
        <f aca="false">'Per item requirement'!BH152*'Global Stock listing'!$G$12</f>
        <v>0</v>
      </c>
      <c r="BD152" s="366" t="n">
        <f aca="false">'Per item requirement'!BI152*'Global Stock listing'!$G$13</f>
        <v>0</v>
      </c>
      <c r="BE152" s="366" t="n">
        <f aca="false">'Per item requirement'!BJ152*'Global Stock listing'!$G$14</f>
        <v>0</v>
      </c>
      <c r="BF152" s="366" t="n">
        <f aca="false">'Per item requirement'!BK152*'Global Stock listing'!$G$15</f>
        <v>0</v>
      </c>
      <c r="BG152" s="366" t="n">
        <f aca="false">'Per item requirement'!BL152*'Global Stock listing'!$G$16</f>
        <v>0</v>
      </c>
      <c r="BH152" s="366" t="n">
        <f aca="false">'Per item requirement'!BM152*'Global Stock listing'!$G$17</f>
        <v>0</v>
      </c>
      <c r="BI152" s="366" t="n">
        <f aca="false">'Per item requirement'!BN152*'Global Stock listing'!$G$18</f>
        <v>0</v>
      </c>
      <c r="BJ152" s="366" t="n">
        <f aca="false">'Per item requirement'!BO152*'Global Stock listing'!$G$19</f>
        <v>0</v>
      </c>
      <c r="BK152" s="366" t="n">
        <f aca="false">'Per item requirement'!BP152*'Global Stock listing'!$G$20</f>
        <v>0</v>
      </c>
      <c r="BL152" s="366" t="n">
        <f aca="false">'Per item requirement'!BQ152*'Global Stock listing'!$G$21</f>
        <v>0</v>
      </c>
    </row>
    <row r="153" customFormat="false" ht="15" hidden="false" customHeight="false" outlineLevel="0" collapsed="false">
      <c r="A153" s="358"/>
      <c r="B153" s="365" t="s">
        <v>180</v>
      </c>
      <c r="C153" s="365"/>
      <c r="D153" s="365"/>
      <c r="E153" s="365"/>
      <c r="F153" s="365"/>
      <c r="G153" s="366" t="n">
        <f aca="false">SUM(H153:BL153)</f>
        <v>0</v>
      </c>
      <c r="H153" s="367" t="n">
        <f aca="false">'Per item requirement'!M153*'Global Stock listing'!$H$28</f>
        <v>0</v>
      </c>
      <c r="I153" s="368" t="n">
        <f aca="false">'Per item requirement'!N153*'Global Stock listing'!$H$29</f>
        <v>0</v>
      </c>
      <c r="J153" s="368" t="n">
        <f aca="false">'Per item requirement'!O153*'Global Stock listing'!$H$30</f>
        <v>0</v>
      </c>
      <c r="K153" s="368" t="n">
        <f aca="false">'Per item requirement'!P153*'Global Stock listing'!$H$31</f>
        <v>0</v>
      </c>
      <c r="L153" s="368" t="n">
        <f aca="false">'Per item requirement'!Q153*'Global Stock listing'!$H$32</f>
        <v>0</v>
      </c>
      <c r="M153" s="369" t="n">
        <f aca="false">'Per item requirement'!R153*'Global Stock listing'!$H$33</f>
        <v>0</v>
      </c>
      <c r="N153" s="367" t="n">
        <f aca="false">'Per item requirement'!S153*'Global Stock listing'!$H$34</f>
        <v>0</v>
      </c>
      <c r="O153" s="368" t="n">
        <f aca="false">'Per item requirement'!T153*'Global Stock listing'!$H$35</f>
        <v>0</v>
      </c>
      <c r="P153" s="368" t="n">
        <f aca="false">'Per item requirement'!U153*'Global Stock listing'!$H$36</f>
        <v>0</v>
      </c>
      <c r="Q153" s="369" t="n">
        <f aca="false">'Per item requirement'!V153*'Global Stock listing'!$H$37</f>
        <v>0</v>
      </c>
      <c r="R153" s="371" t="n">
        <f aca="false">'Per item requirement'!W153*'Global Stock listing'!$H$38</f>
        <v>0</v>
      </c>
      <c r="S153" s="366" t="n">
        <f aca="false">'Per item requirement'!X153*'Global Stock listing'!$H$39</f>
        <v>0</v>
      </c>
      <c r="T153" s="367" t="n">
        <f aca="false">'Per item requirement'!Y153*'Global Stock listing'!$H$40</f>
        <v>0</v>
      </c>
      <c r="U153" s="368" t="n">
        <f aca="false">'Per item requirement'!Z153*'Global Stock listing'!$H$41</f>
        <v>0</v>
      </c>
      <c r="V153" s="368" t="n">
        <f aca="false">'Per item requirement'!AA153*'Global Stock listing'!$H$43</f>
        <v>0</v>
      </c>
      <c r="W153" s="369" t="n">
        <f aca="false">'Per item requirement'!AB153*'Global Stock listing'!$H$42</f>
        <v>0</v>
      </c>
      <c r="X153" s="367" t="n">
        <f aca="false">'Per item requirement'!AC153*'Global Stock listing'!$H$54</f>
        <v>0</v>
      </c>
      <c r="Y153" s="368" t="n">
        <f aca="false">'Per item requirement'!AD153*'Global Stock listing'!$H$46</f>
        <v>0</v>
      </c>
      <c r="Z153" s="368" t="n">
        <f aca="false">'Per item requirement'!AE153*'Global Stock listing'!$H$52</f>
        <v>0</v>
      </c>
      <c r="AA153" s="368" t="n">
        <f aca="false">'Per item requirement'!AF153*'Global Stock listing'!$H$50</f>
        <v>0</v>
      </c>
      <c r="AB153" s="368" t="n">
        <f aca="false">'Per item requirement'!AG153*'Global Stock listing'!$H$51</f>
        <v>0</v>
      </c>
      <c r="AC153" s="368" t="n">
        <f aca="false">'Per item requirement'!AH153*'Global Stock listing'!$H$48</f>
        <v>0</v>
      </c>
      <c r="AD153" s="368" t="n">
        <f aca="false">'Per item requirement'!AI153*'Global Stock listing'!$H$47</f>
        <v>0</v>
      </c>
      <c r="AE153" s="368" t="n">
        <f aca="false">'Per item requirement'!AJ153*'Global Stock listing'!$H$45</f>
        <v>0</v>
      </c>
      <c r="AF153" s="368" t="n">
        <f aca="false">'Per item requirement'!AK153*'Global Stock listing'!$H$44</f>
        <v>0</v>
      </c>
      <c r="AG153" s="368" t="n">
        <f aca="false">'Per item requirement'!AL153*'Global Stock listing'!$H$49</f>
        <v>0</v>
      </c>
      <c r="AH153" s="368" t="n">
        <f aca="false">'Per item requirement'!AM153*'Global Stock listing'!$H$53</f>
        <v>0</v>
      </c>
      <c r="AI153" s="368" t="n">
        <f aca="false">'Per item requirement'!AN153*'Global Stock listing'!$H$55</f>
        <v>0</v>
      </c>
      <c r="AJ153" s="368" t="n">
        <f aca="false">'Per item requirement'!AO153*'Global Stock listing'!$H$56</f>
        <v>0</v>
      </c>
      <c r="AK153" s="368" t="n">
        <f aca="false">'Per item requirement'!AP153*'Global Stock listing'!$H$57</f>
        <v>0</v>
      </c>
      <c r="AL153" s="368" t="n">
        <f aca="false">'Per item requirement'!AQ153*'Global Stock listing'!$H$58</f>
        <v>0</v>
      </c>
      <c r="AM153" s="368" t="n">
        <f aca="false">'Per item requirement'!AR153*'Global Stock listing'!$H$59</f>
        <v>0</v>
      </c>
      <c r="AN153" s="368" t="n">
        <f aca="false">'Per item requirement'!AS153*'Global Stock listing'!$H$60</f>
        <v>0</v>
      </c>
      <c r="AO153" s="368" t="n">
        <f aca="false">'Per item requirement'!AT153*'Global Stock listing'!$H$61</f>
        <v>0</v>
      </c>
      <c r="AP153" s="368" t="n">
        <f aca="false">'Per item requirement'!AU153*'Global Stock listing'!$H$62</f>
        <v>0</v>
      </c>
      <c r="AQ153" s="368" t="n">
        <f aca="false">'Per item requirement'!AV153*'Global Stock listing'!$H$63</f>
        <v>0</v>
      </c>
      <c r="AR153" s="368" t="n">
        <f aca="false">'Per item requirement'!AW153*'Global Stock listing'!$H$64</f>
        <v>0</v>
      </c>
      <c r="AS153" s="368" t="n">
        <f aca="false">'Per item requirement'!AX153*'Global Stock listing'!$H$65</f>
        <v>0</v>
      </c>
      <c r="AT153" s="368" t="n">
        <f aca="false">'Per item requirement'!AY153*'Global Stock listing'!$H$66</f>
        <v>0</v>
      </c>
      <c r="AU153" s="368" t="n">
        <f aca="false">'Per item requirement'!AZ153*'Global Stock listing'!$H$67</f>
        <v>0</v>
      </c>
      <c r="AV153" s="368" t="n">
        <f aca="false">'Per item requirement'!BA153*'Global Stock listing'!$H$68</f>
        <v>0</v>
      </c>
      <c r="AW153" s="368" t="n">
        <f aca="false">'Per item requirement'!BB153*'Global Stock listing'!$H$69</f>
        <v>0</v>
      </c>
      <c r="AX153" s="368" t="n">
        <f aca="false">'Per item requirement'!BC153*'Global Stock listing'!$H$70</f>
        <v>0</v>
      </c>
      <c r="AY153" s="368" t="n">
        <f aca="false">'Per item requirement'!BD153*'Global Stock listing'!$H$71</f>
        <v>0</v>
      </c>
      <c r="AZ153" s="368" t="n">
        <f aca="false">'Per item requirement'!BE153*'Global Stock listing'!$H$72</f>
        <v>0</v>
      </c>
      <c r="BA153" s="368" t="n">
        <f aca="false">'Per item requirement'!BF153*'Global Stock listing'!$H$73</f>
        <v>0</v>
      </c>
      <c r="BB153" s="368" t="n">
        <f aca="false">'Per item requirement'!BG153*'Global Stock listing'!$H$74</f>
        <v>0</v>
      </c>
      <c r="BC153" s="366" t="n">
        <f aca="false">'Per item requirement'!BH153*'Global Stock listing'!$G$12</f>
        <v>0</v>
      </c>
      <c r="BD153" s="366" t="n">
        <f aca="false">'Per item requirement'!BI153*'Global Stock listing'!$G$13</f>
        <v>0</v>
      </c>
      <c r="BE153" s="366" t="n">
        <f aca="false">'Per item requirement'!BJ153*'Global Stock listing'!$G$14</f>
        <v>0</v>
      </c>
      <c r="BF153" s="366" t="n">
        <f aca="false">'Per item requirement'!BK153*'Global Stock listing'!$G$15</f>
        <v>0</v>
      </c>
      <c r="BG153" s="366" t="n">
        <f aca="false">'Per item requirement'!BL153*'Global Stock listing'!$G$16</f>
        <v>0</v>
      </c>
      <c r="BH153" s="366" t="n">
        <f aca="false">'Per item requirement'!BM153*'Global Stock listing'!$G$17</f>
        <v>0</v>
      </c>
      <c r="BI153" s="366" t="n">
        <f aca="false">'Per item requirement'!BN153*'Global Stock listing'!$G$18</f>
        <v>0</v>
      </c>
      <c r="BJ153" s="366" t="n">
        <f aca="false">'Per item requirement'!BO153*'Global Stock listing'!$G$19</f>
        <v>0</v>
      </c>
      <c r="BK153" s="366" t="n">
        <f aca="false">'Per item requirement'!BP153*'Global Stock listing'!$G$20</f>
        <v>0</v>
      </c>
      <c r="BL153" s="366" t="n">
        <f aca="false">'Per item requirement'!BQ153*'Global Stock listing'!$G$21</f>
        <v>0</v>
      </c>
    </row>
    <row r="154" customFormat="false" ht="15" hidden="false" customHeight="false" outlineLevel="0" collapsed="false">
      <c r="A154" s="358"/>
      <c r="B154" s="365" t="s">
        <v>181</v>
      </c>
      <c r="C154" s="365"/>
      <c r="D154" s="365"/>
      <c r="E154" s="365"/>
      <c r="F154" s="365"/>
      <c r="G154" s="366" t="n">
        <f aca="false">SUM(H154:BL154)</f>
        <v>0</v>
      </c>
      <c r="H154" s="367" t="n">
        <f aca="false">'Per item requirement'!M154*'Global Stock listing'!$H$28</f>
        <v>0</v>
      </c>
      <c r="I154" s="368" t="n">
        <f aca="false">'Per item requirement'!N154*'Global Stock listing'!$H$29</f>
        <v>0</v>
      </c>
      <c r="J154" s="368" t="n">
        <f aca="false">'Per item requirement'!O154*'Global Stock listing'!$H$30</f>
        <v>0</v>
      </c>
      <c r="K154" s="368" t="n">
        <f aca="false">'Per item requirement'!P154*'Global Stock listing'!$H$31</f>
        <v>0</v>
      </c>
      <c r="L154" s="368" t="n">
        <f aca="false">'Per item requirement'!Q154*'Global Stock listing'!$H$32</f>
        <v>0</v>
      </c>
      <c r="M154" s="369" t="n">
        <f aca="false">'Per item requirement'!R154*'Global Stock listing'!$H$33</f>
        <v>0</v>
      </c>
      <c r="N154" s="367" t="n">
        <f aca="false">'Per item requirement'!S154*'Global Stock listing'!$H$34</f>
        <v>0</v>
      </c>
      <c r="O154" s="368" t="n">
        <f aca="false">'Per item requirement'!T154*'Global Stock listing'!$H$35</f>
        <v>0</v>
      </c>
      <c r="P154" s="368" t="n">
        <f aca="false">'Per item requirement'!U154*'Global Stock listing'!$H$36</f>
        <v>0</v>
      </c>
      <c r="Q154" s="369" t="n">
        <f aca="false">'Per item requirement'!V154*'Global Stock listing'!$H$37</f>
        <v>0</v>
      </c>
      <c r="R154" s="371" t="n">
        <f aca="false">'Per item requirement'!W154*'Global Stock listing'!$H$38</f>
        <v>0</v>
      </c>
      <c r="S154" s="366" t="n">
        <f aca="false">'Per item requirement'!X154*'Global Stock listing'!$H$39</f>
        <v>0</v>
      </c>
      <c r="T154" s="367" t="n">
        <f aca="false">'Per item requirement'!Y154*'Global Stock listing'!$H$40</f>
        <v>0</v>
      </c>
      <c r="U154" s="368" t="n">
        <f aca="false">'Per item requirement'!Z154*'Global Stock listing'!$H$41</f>
        <v>0</v>
      </c>
      <c r="V154" s="368" t="n">
        <f aca="false">'Per item requirement'!AA154*'Global Stock listing'!$H$43</f>
        <v>0</v>
      </c>
      <c r="W154" s="369" t="n">
        <f aca="false">'Per item requirement'!AB154*'Global Stock listing'!$H$42</f>
        <v>0</v>
      </c>
      <c r="X154" s="367" t="n">
        <f aca="false">'Per item requirement'!AC154*'Global Stock listing'!$H$54</f>
        <v>0</v>
      </c>
      <c r="Y154" s="368" t="n">
        <f aca="false">'Per item requirement'!AD154*'Global Stock listing'!$H$46</f>
        <v>0</v>
      </c>
      <c r="Z154" s="368" t="n">
        <f aca="false">'Per item requirement'!AE154*'Global Stock listing'!$H$52</f>
        <v>0</v>
      </c>
      <c r="AA154" s="368" t="n">
        <f aca="false">'Per item requirement'!AF154*'Global Stock listing'!$H$50</f>
        <v>0</v>
      </c>
      <c r="AB154" s="368" t="n">
        <f aca="false">'Per item requirement'!AG154*'Global Stock listing'!$H$51</f>
        <v>0</v>
      </c>
      <c r="AC154" s="368" t="n">
        <f aca="false">'Per item requirement'!AH154*'Global Stock listing'!$H$48</f>
        <v>0</v>
      </c>
      <c r="AD154" s="368" t="n">
        <f aca="false">'Per item requirement'!AI154*'Global Stock listing'!$H$47</f>
        <v>0</v>
      </c>
      <c r="AE154" s="368" t="n">
        <f aca="false">'Per item requirement'!AJ154*'Global Stock listing'!$H$45</f>
        <v>0</v>
      </c>
      <c r="AF154" s="368" t="n">
        <f aca="false">'Per item requirement'!AK154*'Global Stock listing'!$H$44</f>
        <v>0</v>
      </c>
      <c r="AG154" s="368" t="n">
        <f aca="false">'Per item requirement'!AL154*'Global Stock listing'!$H$49</f>
        <v>0</v>
      </c>
      <c r="AH154" s="368" t="n">
        <f aca="false">'Per item requirement'!AM154*'Global Stock listing'!$H$53</f>
        <v>0</v>
      </c>
      <c r="AI154" s="368" t="n">
        <f aca="false">'Per item requirement'!AN154*'Global Stock listing'!$H$55</f>
        <v>0</v>
      </c>
      <c r="AJ154" s="368" t="n">
        <f aca="false">'Per item requirement'!AO154*'Global Stock listing'!$H$56</f>
        <v>0</v>
      </c>
      <c r="AK154" s="368" t="n">
        <f aca="false">'Per item requirement'!AP154*'Global Stock listing'!$H$57</f>
        <v>0</v>
      </c>
      <c r="AL154" s="368" t="n">
        <f aca="false">'Per item requirement'!AQ154*'Global Stock listing'!$H$58</f>
        <v>0</v>
      </c>
      <c r="AM154" s="368" t="n">
        <f aca="false">'Per item requirement'!AR154*'Global Stock listing'!$H$59</f>
        <v>0</v>
      </c>
      <c r="AN154" s="368" t="n">
        <f aca="false">'Per item requirement'!AS154*'Global Stock listing'!$H$60</f>
        <v>0</v>
      </c>
      <c r="AO154" s="368" t="n">
        <f aca="false">'Per item requirement'!AT154*'Global Stock listing'!$H$61</f>
        <v>0</v>
      </c>
      <c r="AP154" s="368" t="n">
        <f aca="false">'Per item requirement'!AU154*'Global Stock listing'!$H$62</f>
        <v>0</v>
      </c>
      <c r="AQ154" s="368" t="n">
        <f aca="false">'Per item requirement'!AV154*'Global Stock listing'!$H$63</f>
        <v>0</v>
      </c>
      <c r="AR154" s="368" t="n">
        <f aca="false">'Per item requirement'!AW154*'Global Stock listing'!$H$64</f>
        <v>0</v>
      </c>
      <c r="AS154" s="368" t="n">
        <f aca="false">'Per item requirement'!AX154*'Global Stock listing'!$H$65</f>
        <v>0</v>
      </c>
      <c r="AT154" s="368" t="n">
        <f aca="false">'Per item requirement'!AY154*'Global Stock listing'!$H$66</f>
        <v>0</v>
      </c>
      <c r="AU154" s="368" t="n">
        <f aca="false">'Per item requirement'!AZ154*'Global Stock listing'!$H$67</f>
        <v>0</v>
      </c>
      <c r="AV154" s="368" t="n">
        <f aca="false">'Per item requirement'!BA154*'Global Stock listing'!$H$68</f>
        <v>0</v>
      </c>
      <c r="AW154" s="368" t="n">
        <f aca="false">'Per item requirement'!BB154*'Global Stock listing'!$H$69</f>
        <v>0</v>
      </c>
      <c r="AX154" s="368" t="n">
        <f aca="false">'Per item requirement'!BC154*'Global Stock listing'!$H$70</f>
        <v>0</v>
      </c>
      <c r="AY154" s="368" t="n">
        <f aca="false">'Per item requirement'!BD154*'Global Stock listing'!$H$71</f>
        <v>0</v>
      </c>
      <c r="AZ154" s="368" t="n">
        <f aca="false">'Per item requirement'!BE154*'Global Stock listing'!$H$72</f>
        <v>0</v>
      </c>
      <c r="BA154" s="368" t="n">
        <f aca="false">'Per item requirement'!BF154*'Global Stock listing'!$H$73</f>
        <v>0</v>
      </c>
      <c r="BB154" s="368" t="n">
        <f aca="false">'Per item requirement'!BG154*'Global Stock listing'!$H$74</f>
        <v>0</v>
      </c>
      <c r="BC154" s="366" t="n">
        <f aca="false">'Per item requirement'!BH154*'Global Stock listing'!$G$12</f>
        <v>0</v>
      </c>
      <c r="BD154" s="366" t="n">
        <f aca="false">'Per item requirement'!BI154*'Global Stock listing'!$G$13</f>
        <v>0</v>
      </c>
      <c r="BE154" s="366" t="n">
        <f aca="false">'Per item requirement'!BJ154*'Global Stock listing'!$G$14</f>
        <v>0</v>
      </c>
      <c r="BF154" s="366" t="n">
        <f aca="false">'Per item requirement'!BK154*'Global Stock listing'!$G$15</f>
        <v>0</v>
      </c>
      <c r="BG154" s="366" t="n">
        <f aca="false">'Per item requirement'!BL154*'Global Stock listing'!$G$16</f>
        <v>0</v>
      </c>
      <c r="BH154" s="366" t="n">
        <f aca="false">'Per item requirement'!BM154*'Global Stock listing'!$G$17</f>
        <v>0</v>
      </c>
      <c r="BI154" s="366" t="n">
        <f aca="false">'Per item requirement'!BN154*'Global Stock listing'!$G$18</f>
        <v>0</v>
      </c>
      <c r="BJ154" s="366" t="n">
        <f aca="false">'Per item requirement'!BO154*'Global Stock listing'!$G$19</f>
        <v>0</v>
      </c>
      <c r="BK154" s="366" t="n">
        <f aca="false">'Per item requirement'!BP154*'Global Stock listing'!$G$20</f>
        <v>0</v>
      </c>
      <c r="BL154" s="366" t="n">
        <f aca="false">'Per item requirement'!BQ154*'Global Stock listing'!$G$21</f>
        <v>0</v>
      </c>
    </row>
    <row r="155" customFormat="false" ht="15" hidden="false" customHeight="false" outlineLevel="0" collapsed="false">
      <c r="A155" s="358"/>
      <c r="B155" s="365" t="s">
        <v>182</v>
      </c>
      <c r="C155" s="365"/>
      <c r="D155" s="365"/>
      <c r="E155" s="365"/>
      <c r="F155" s="365"/>
      <c r="G155" s="366" t="n">
        <f aca="false">SUM(H155:BL155)</f>
        <v>0</v>
      </c>
      <c r="H155" s="367" t="n">
        <f aca="false">'Per item requirement'!M155*'Global Stock listing'!$H$28</f>
        <v>0</v>
      </c>
      <c r="I155" s="368" t="n">
        <f aca="false">'Per item requirement'!N155*'Global Stock listing'!$H$29</f>
        <v>0</v>
      </c>
      <c r="J155" s="368" t="n">
        <f aca="false">'Per item requirement'!O155*'Global Stock listing'!$H$30</f>
        <v>0</v>
      </c>
      <c r="K155" s="368" t="n">
        <f aca="false">'Per item requirement'!P155*'Global Stock listing'!$H$31</f>
        <v>0</v>
      </c>
      <c r="L155" s="368" t="n">
        <f aca="false">'Per item requirement'!Q155*'Global Stock listing'!$H$32</f>
        <v>0</v>
      </c>
      <c r="M155" s="369" t="n">
        <f aca="false">'Per item requirement'!R155*'Global Stock listing'!$H$33</f>
        <v>0</v>
      </c>
      <c r="N155" s="367" t="n">
        <f aca="false">'Per item requirement'!S155*'Global Stock listing'!$H$34</f>
        <v>0</v>
      </c>
      <c r="O155" s="368" t="n">
        <f aca="false">'Per item requirement'!T155*'Global Stock listing'!$H$35</f>
        <v>0</v>
      </c>
      <c r="P155" s="368" t="n">
        <f aca="false">'Per item requirement'!U155*'Global Stock listing'!$H$36</f>
        <v>0</v>
      </c>
      <c r="Q155" s="369" t="n">
        <f aca="false">'Per item requirement'!V155*'Global Stock listing'!$H$37</f>
        <v>0</v>
      </c>
      <c r="R155" s="371" t="n">
        <f aca="false">'Per item requirement'!W155*'Global Stock listing'!$H$38</f>
        <v>0</v>
      </c>
      <c r="S155" s="366" t="n">
        <f aca="false">'Per item requirement'!X155*'Global Stock listing'!$H$39</f>
        <v>0</v>
      </c>
      <c r="T155" s="367" t="n">
        <f aca="false">'Per item requirement'!Y155*'Global Stock listing'!$H$40</f>
        <v>0</v>
      </c>
      <c r="U155" s="368" t="n">
        <f aca="false">'Per item requirement'!Z155*'Global Stock listing'!$H$41</f>
        <v>0</v>
      </c>
      <c r="V155" s="368" t="n">
        <f aca="false">'Per item requirement'!AA155*'Global Stock listing'!$H$43</f>
        <v>0</v>
      </c>
      <c r="W155" s="369" t="n">
        <f aca="false">'Per item requirement'!AB155*'Global Stock listing'!$H$42</f>
        <v>0</v>
      </c>
      <c r="X155" s="367" t="n">
        <f aca="false">'Per item requirement'!AC155*'Global Stock listing'!$H$54</f>
        <v>0</v>
      </c>
      <c r="Y155" s="368" t="n">
        <f aca="false">'Per item requirement'!AD155*'Global Stock listing'!$H$46</f>
        <v>0</v>
      </c>
      <c r="Z155" s="368" t="n">
        <f aca="false">'Per item requirement'!AE155*'Global Stock listing'!$H$52</f>
        <v>0</v>
      </c>
      <c r="AA155" s="368" t="n">
        <f aca="false">'Per item requirement'!AF155*'Global Stock listing'!$H$50</f>
        <v>0</v>
      </c>
      <c r="AB155" s="368" t="n">
        <f aca="false">'Per item requirement'!AG155*'Global Stock listing'!$H$51</f>
        <v>0</v>
      </c>
      <c r="AC155" s="368" t="n">
        <f aca="false">'Per item requirement'!AH155*'Global Stock listing'!$H$48</f>
        <v>0</v>
      </c>
      <c r="AD155" s="368" t="n">
        <f aca="false">'Per item requirement'!AI155*'Global Stock listing'!$H$47</f>
        <v>0</v>
      </c>
      <c r="AE155" s="368" t="n">
        <f aca="false">'Per item requirement'!AJ155*'Global Stock listing'!$H$45</f>
        <v>0</v>
      </c>
      <c r="AF155" s="368" t="n">
        <f aca="false">'Per item requirement'!AK155*'Global Stock listing'!$H$44</f>
        <v>0</v>
      </c>
      <c r="AG155" s="368" t="n">
        <f aca="false">'Per item requirement'!AL155*'Global Stock listing'!$H$49</f>
        <v>0</v>
      </c>
      <c r="AH155" s="368" t="n">
        <f aca="false">'Per item requirement'!AM155*'Global Stock listing'!$H$53</f>
        <v>0</v>
      </c>
      <c r="AI155" s="368" t="n">
        <f aca="false">'Per item requirement'!AN155*'Global Stock listing'!$H$55</f>
        <v>0</v>
      </c>
      <c r="AJ155" s="368" t="n">
        <f aca="false">'Per item requirement'!AO155*'Global Stock listing'!$H$56</f>
        <v>0</v>
      </c>
      <c r="AK155" s="368" t="n">
        <f aca="false">'Per item requirement'!AP155*'Global Stock listing'!$H$57</f>
        <v>0</v>
      </c>
      <c r="AL155" s="368" t="n">
        <f aca="false">'Per item requirement'!AQ155*'Global Stock listing'!$H$58</f>
        <v>0</v>
      </c>
      <c r="AM155" s="368" t="n">
        <f aca="false">'Per item requirement'!AR155*'Global Stock listing'!$H$59</f>
        <v>0</v>
      </c>
      <c r="AN155" s="368" t="n">
        <f aca="false">'Per item requirement'!AS155*'Global Stock listing'!$H$60</f>
        <v>0</v>
      </c>
      <c r="AO155" s="368" t="n">
        <f aca="false">'Per item requirement'!AT155*'Global Stock listing'!$H$61</f>
        <v>0</v>
      </c>
      <c r="AP155" s="368" t="n">
        <f aca="false">'Per item requirement'!AU155*'Global Stock listing'!$H$62</f>
        <v>0</v>
      </c>
      <c r="AQ155" s="368" t="n">
        <f aca="false">'Per item requirement'!AV155*'Global Stock listing'!$H$63</f>
        <v>0</v>
      </c>
      <c r="AR155" s="368" t="n">
        <f aca="false">'Per item requirement'!AW155*'Global Stock listing'!$H$64</f>
        <v>0</v>
      </c>
      <c r="AS155" s="368" t="n">
        <f aca="false">'Per item requirement'!AX155*'Global Stock listing'!$H$65</f>
        <v>0</v>
      </c>
      <c r="AT155" s="368" t="n">
        <f aca="false">'Per item requirement'!AY155*'Global Stock listing'!$H$66</f>
        <v>0</v>
      </c>
      <c r="AU155" s="368" t="n">
        <f aca="false">'Per item requirement'!AZ155*'Global Stock listing'!$H$67</f>
        <v>0</v>
      </c>
      <c r="AV155" s="368" t="n">
        <f aca="false">'Per item requirement'!BA155*'Global Stock listing'!$H$68</f>
        <v>0</v>
      </c>
      <c r="AW155" s="368" t="n">
        <f aca="false">'Per item requirement'!BB155*'Global Stock listing'!$H$69</f>
        <v>0</v>
      </c>
      <c r="AX155" s="368" t="n">
        <f aca="false">'Per item requirement'!BC155*'Global Stock listing'!$H$70</f>
        <v>0</v>
      </c>
      <c r="AY155" s="368" t="n">
        <f aca="false">'Per item requirement'!BD155*'Global Stock listing'!$H$71</f>
        <v>0</v>
      </c>
      <c r="AZ155" s="368" t="n">
        <f aca="false">'Per item requirement'!BE155*'Global Stock listing'!$H$72</f>
        <v>0</v>
      </c>
      <c r="BA155" s="368" t="n">
        <f aca="false">'Per item requirement'!BF155*'Global Stock listing'!$H$73</f>
        <v>0</v>
      </c>
      <c r="BB155" s="368" t="n">
        <f aca="false">'Per item requirement'!BG155*'Global Stock listing'!$H$74</f>
        <v>0</v>
      </c>
      <c r="BC155" s="366" t="n">
        <f aca="false">'Per item requirement'!BH155*'Global Stock listing'!$G$12</f>
        <v>0</v>
      </c>
      <c r="BD155" s="366" t="n">
        <f aca="false">'Per item requirement'!BI155*'Global Stock listing'!$G$13</f>
        <v>0</v>
      </c>
      <c r="BE155" s="366" t="n">
        <f aca="false">'Per item requirement'!BJ155*'Global Stock listing'!$G$14</f>
        <v>0</v>
      </c>
      <c r="BF155" s="366" t="n">
        <f aca="false">'Per item requirement'!BK155*'Global Stock listing'!$G$15</f>
        <v>0</v>
      </c>
      <c r="BG155" s="366" t="n">
        <f aca="false">'Per item requirement'!BL155*'Global Stock listing'!$G$16</f>
        <v>0</v>
      </c>
      <c r="BH155" s="366" t="n">
        <f aca="false">'Per item requirement'!BM155*'Global Stock listing'!$G$17</f>
        <v>0</v>
      </c>
      <c r="BI155" s="366" t="n">
        <f aca="false">'Per item requirement'!BN155*'Global Stock listing'!$G$18</f>
        <v>0</v>
      </c>
      <c r="BJ155" s="366" t="n">
        <f aca="false">'Per item requirement'!BO155*'Global Stock listing'!$G$19</f>
        <v>0</v>
      </c>
      <c r="BK155" s="366" t="n">
        <f aca="false">'Per item requirement'!BP155*'Global Stock listing'!$G$20</f>
        <v>0</v>
      </c>
      <c r="BL155" s="366" t="n">
        <f aca="false">'Per item requirement'!BQ155*'Global Stock listing'!$G$21</f>
        <v>0</v>
      </c>
    </row>
    <row r="156" customFormat="false" ht="15" hidden="false" customHeight="false" outlineLevel="0" collapsed="false">
      <c r="A156" s="358"/>
      <c r="B156" s="365" t="str">
        <f aca="false">'Additional items'!$I3</f>
        <v>Innert Chemicals</v>
      </c>
      <c r="C156" s="365"/>
      <c r="D156" s="365"/>
      <c r="E156" s="365"/>
      <c r="F156" s="365"/>
      <c r="G156" s="366" t="n">
        <f aca="false">SUM(H156:BL156)</f>
        <v>0</v>
      </c>
      <c r="H156" s="367" t="n">
        <f aca="false">'Per item requirement'!M156*'Global Stock listing'!$H$28</f>
        <v>0</v>
      </c>
      <c r="I156" s="368" t="n">
        <f aca="false">'Per item requirement'!N156*'Global Stock listing'!$H$29</f>
        <v>0</v>
      </c>
      <c r="J156" s="368" t="n">
        <f aca="false">'Per item requirement'!O156*'Global Stock listing'!$H$30</f>
        <v>0</v>
      </c>
      <c r="K156" s="368" t="n">
        <f aca="false">'Per item requirement'!P156*'Global Stock listing'!$H$31</f>
        <v>0</v>
      </c>
      <c r="L156" s="368" t="n">
        <f aca="false">'Per item requirement'!Q156*'Global Stock listing'!$H$32</f>
        <v>0</v>
      </c>
      <c r="M156" s="369" t="n">
        <f aca="false">'Per item requirement'!R156*'Global Stock listing'!$H$33</f>
        <v>0</v>
      </c>
      <c r="N156" s="367" t="n">
        <f aca="false">'Per item requirement'!S156*'Global Stock listing'!$H$34</f>
        <v>0</v>
      </c>
      <c r="O156" s="368" t="n">
        <f aca="false">'Per item requirement'!T156*'Global Stock listing'!$H$35</f>
        <v>0</v>
      </c>
      <c r="P156" s="368" t="n">
        <f aca="false">'Per item requirement'!U156*'Global Stock listing'!$H$36</f>
        <v>0</v>
      </c>
      <c r="Q156" s="369" t="n">
        <f aca="false">'Per item requirement'!V156*'Global Stock listing'!$H$37</f>
        <v>0</v>
      </c>
      <c r="R156" s="371" t="n">
        <f aca="false">'Per item requirement'!W156*'Global Stock listing'!$H$38</f>
        <v>0</v>
      </c>
      <c r="S156" s="366" t="n">
        <f aca="false">'Per item requirement'!X156*'Global Stock listing'!$H$39</f>
        <v>0</v>
      </c>
      <c r="T156" s="367" t="n">
        <f aca="false">'Per item requirement'!Y156*'Global Stock listing'!$H$40</f>
        <v>0</v>
      </c>
      <c r="U156" s="368" t="n">
        <f aca="false">'Per item requirement'!Z156*'Global Stock listing'!$H$41</f>
        <v>0</v>
      </c>
      <c r="V156" s="368" t="n">
        <f aca="false">'Per item requirement'!AA156*'Global Stock listing'!$H$43</f>
        <v>0</v>
      </c>
      <c r="W156" s="369" t="n">
        <f aca="false">'Per item requirement'!AB156*'Global Stock listing'!$H$42</f>
        <v>0</v>
      </c>
      <c r="X156" s="367" t="n">
        <f aca="false">'Per item requirement'!AC156*'Global Stock listing'!$H$54</f>
        <v>0</v>
      </c>
      <c r="Y156" s="368" t="n">
        <f aca="false">'Per item requirement'!AD156*'Global Stock listing'!$H$46</f>
        <v>0</v>
      </c>
      <c r="Z156" s="368" t="n">
        <f aca="false">'Per item requirement'!AE156*'Global Stock listing'!$H$52</f>
        <v>0</v>
      </c>
      <c r="AA156" s="368" t="n">
        <f aca="false">'Per item requirement'!AF156*'Global Stock listing'!$H$50</f>
        <v>0</v>
      </c>
      <c r="AB156" s="368" t="n">
        <f aca="false">'Per item requirement'!AG156*'Global Stock listing'!$H$51</f>
        <v>0</v>
      </c>
      <c r="AC156" s="368" t="n">
        <f aca="false">'Per item requirement'!AH156*'Global Stock listing'!$H$48</f>
        <v>0</v>
      </c>
      <c r="AD156" s="368" t="n">
        <f aca="false">'Per item requirement'!AI156*'Global Stock listing'!$H$47</f>
        <v>0</v>
      </c>
      <c r="AE156" s="368" t="n">
        <f aca="false">'Per item requirement'!AJ156*'Global Stock listing'!$H$45</f>
        <v>0</v>
      </c>
      <c r="AF156" s="368" t="n">
        <f aca="false">'Per item requirement'!AK156*'Global Stock listing'!$H$44</f>
        <v>0</v>
      </c>
      <c r="AG156" s="368" t="n">
        <f aca="false">'Per item requirement'!AL156*'Global Stock listing'!$H$49</f>
        <v>0</v>
      </c>
      <c r="AH156" s="368" t="n">
        <f aca="false">'Per item requirement'!AM156*'Global Stock listing'!$H$53</f>
        <v>0</v>
      </c>
      <c r="AI156" s="368" t="n">
        <f aca="false">'Per item requirement'!AN156*'Global Stock listing'!$H$55</f>
        <v>0</v>
      </c>
      <c r="AJ156" s="368" t="n">
        <f aca="false">'Per item requirement'!AO156*'Global Stock listing'!$H$56</f>
        <v>0</v>
      </c>
      <c r="AK156" s="368" t="n">
        <f aca="false">'Per item requirement'!AP156*'Global Stock listing'!$H$57</f>
        <v>0</v>
      </c>
      <c r="AL156" s="368" t="n">
        <f aca="false">'Per item requirement'!AQ156*'Global Stock listing'!$H$58</f>
        <v>0</v>
      </c>
      <c r="AM156" s="368" t="n">
        <f aca="false">'Per item requirement'!AR156*'Global Stock listing'!$H$59</f>
        <v>0</v>
      </c>
      <c r="AN156" s="368" t="n">
        <f aca="false">'Per item requirement'!AS156*'Global Stock listing'!$H$60</f>
        <v>0</v>
      </c>
      <c r="AO156" s="368" t="n">
        <f aca="false">'Per item requirement'!AT156*'Global Stock listing'!$H$61</f>
        <v>0</v>
      </c>
      <c r="AP156" s="368" t="n">
        <f aca="false">'Per item requirement'!AU156*'Global Stock listing'!$H$62</f>
        <v>0</v>
      </c>
      <c r="AQ156" s="368" t="n">
        <f aca="false">'Per item requirement'!AV156*'Global Stock listing'!$H$63</f>
        <v>0</v>
      </c>
      <c r="AR156" s="368" t="n">
        <f aca="false">'Per item requirement'!AW156*'Global Stock listing'!$H$64</f>
        <v>0</v>
      </c>
      <c r="AS156" s="368" t="n">
        <f aca="false">'Per item requirement'!AX156*'Global Stock listing'!$H$65</f>
        <v>0</v>
      </c>
      <c r="AT156" s="368" t="n">
        <f aca="false">'Per item requirement'!AY156*'Global Stock listing'!$H$66</f>
        <v>0</v>
      </c>
      <c r="AU156" s="368" t="n">
        <f aca="false">'Per item requirement'!AZ156*'Global Stock listing'!$H$67</f>
        <v>0</v>
      </c>
      <c r="AV156" s="368" t="n">
        <f aca="false">'Per item requirement'!BA156*'Global Stock listing'!$H$68</f>
        <v>0</v>
      </c>
      <c r="AW156" s="368" t="n">
        <f aca="false">'Per item requirement'!BB156*'Global Stock listing'!$H$69</f>
        <v>0</v>
      </c>
      <c r="AX156" s="368" t="n">
        <f aca="false">'Per item requirement'!BC156*'Global Stock listing'!$H$70</f>
        <v>0</v>
      </c>
      <c r="AY156" s="368" t="n">
        <f aca="false">'Per item requirement'!BD156*'Global Stock listing'!$H$71</f>
        <v>0</v>
      </c>
      <c r="AZ156" s="368" t="n">
        <f aca="false">'Per item requirement'!BE156*'Global Stock listing'!$H$72</f>
        <v>0</v>
      </c>
      <c r="BA156" s="368" t="n">
        <f aca="false">'Per item requirement'!BF156*'Global Stock listing'!$H$73</f>
        <v>0</v>
      </c>
      <c r="BB156" s="368" t="n">
        <f aca="false">'Per item requirement'!BG156*'Global Stock listing'!$H$74</f>
        <v>0</v>
      </c>
      <c r="BC156" s="366" t="n">
        <f aca="false">'Per item requirement'!BH156*'Global Stock listing'!$G$12</f>
        <v>0</v>
      </c>
      <c r="BD156" s="366" t="n">
        <f aca="false">'Per item requirement'!BI156*'Global Stock listing'!$G$13</f>
        <v>0</v>
      </c>
      <c r="BE156" s="366" t="n">
        <f aca="false">'Per item requirement'!BJ156*'Global Stock listing'!$G$14</f>
        <v>0</v>
      </c>
      <c r="BF156" s="366" t="n">
        <f aca="false">'Per item requirement'!BK156*'Global Stock listing'!$G$15</f>
        <v>0</v>
      </c>
      <c r="BG156" s="366" t="n">
        <f aca="false">'Per item requirement'!BL156*'Global Stock listing'!$G$16</f>
        <v>0</v>
      </c>
      <c r="BH156" s="366" t="n">
        <f aca="false">'Per item requirement'!BM156*'Global Stock listing'!$G$17</f>
        <v>0</v>
      </c>
      <c r="BI156" s="366" t="n">
        <f aca="false">'Per item requirement'!BN156*'Global Stock listing'!$G$18</f>
        <v>0</v>
      </c>
      <c r="BJ156" s="366" t="n">
        <f aca="false">'Per item requirement'!BO156*'Global Stock listing'!$G$19</f>
        <v>0</v>
      </c>
      <c r="BK156" s="366" t="n">
        <f aca="false">'Per item requirement'!BP156*'Global Stock listing'!$G$20</f>
        <v>0</v>
      </c>
      <c r="BL156" s="366" t="n">
        <f aca="false">'Per item requirement'!BQ156*'Global Stock listing'!$G$21</f>
        <v>0</v>
      </c>
    </row>
    <row r="157" customFormat="false" ht="15" hidden="false" customHeight="false" outlineLevel="0" collapsed="false">
      <c r="A157" s="358"/>
      <c r="B157" s="365" t="n">
        <f aca="false">'Additional items'!$I4</f>
        <v>0</v>
      </c>
      <c r="C157" s="365"/>
      <c r="D157" s="365"/>
      <c r="E157" s="365"/>
      <c r="F157" s="365"/>
      <c r="G157" s="366" t="n">
        <f aca="false">SUM(H157:BL157)</f>
        <v>0</v>
      </c>
      <c r="H157" s="367" t="n">
        <f aca="false">'Per item requirement'!M157*'Global Stock listing'!$H$28</f>
        <v>0</v>
      </c>
      <c r="I157" s="368" t="n">
        <f aca="false">'Per item requirement'!N157*'Global Stock listing'!$H$29</f>
        <v>0</v>
      </c>
      <c r="J157" s="368" t="n">
        <f aca="false">'Per item requirement'!O157*'Global Stock listing'!$H$30</f>
        <v>0</v>
      </c>
      <c r="K157" s="368" t="n">
        <f aca="false">'Per item requirement'!P157*'Global Stock listing'!$H$31</f>
        <v>0</v>
      </c>
      <c r="L157" s="368" t="n">
        <f aca="false">'Per item requirement'!Q157*'Global Stock listing'!$H$32</f>
        <v>0</v>
      </c>
      <c r="M157" s="369" t="n">
        <f aca="false">'Per item requirement'!R157*'Global Stock listing'!$H$33</f>
        <v>0</v>
      </c>
      <c r="N157" s="367" t="n">
        <f aca="false">'Per item requirement'!S157*'Global Stock listing'!$H$34</f>
        <v>0</v>
      </c>
      <c r="O157" s="368" t="n">
        <f aca="false">'Per item requirement'!T157*'Global Stock listing'!$H$35</f>
        <v>0</v>
      </c>
      <c r="P157" s="368" t="n">
        <f aca="false">'Per item requirement'!U157*'Global Stock listing'!$H$36</f>
        <v>0</v>
      </c>
      <c r="Q157" s="369" t="n">
        <f aca="false">'Per item requirement'!V157*'Global Stock listing'!$H$37</f>
        <v>0</v>
      </c>
      <c r="R157" s="371" t="n">
        <f aca="false">'Per item requirement'!W157*'Global Stock listing'!$H$38</f>
        <v>0</v>
      </c>
      <c r="S157" s="366" t="n">
        <f aca="false">'Per item requirement'!X157*'Global Stock listing'!$H$39</f>
        <v>0</v>
      </c>
      <c r="T157" s="367" t="n">
        <f aca="false">'Per item requirement'!Y157*'Global Stock listing'!$H$40</f>
        <v>0</v>
      </c>
      <c r="U157" s="368" t="n">
        <f aca="false">'Per item requirement'!Z157*'Global Stock listing'!$H$41</f>
        <v>0</v>
      </c>
      <c r="V157" s="368" t="n">
        <f aca="false">'Per item requirement'!AA157*'Global Stock listing'!$H$43</f>
        <v>0</v>
      </c>
      <c r="W157" s="369" t="n">
        <f aca="false">'Per item requirement'!AB157*'Global Stock listing'!$H$42</f>
        <v>0</v>
      </c>
      <c r="X157" s="367" t="n">
        <f aca="false">'Per item requirement'!AC157*'Global Stock listing'!$H$54</f>
        <v>0</v>
      </c>
      <c r="Y157" s="368" t="n">
        <f aca="false">'Per item requirement'!AD157*'Global Stock listing'!$H$46</f>
        <v>0</v>
      </c>
      <c r="Z157" s="368" t="n">
        <f aca="false">'Per item requirement'!AE157*'Global Stock listing'!$H$52</f>
        <v>0</v>
      </c>
      <c r="AA157" s="368" t="n">
        <f aca="false">'Per item requirement'!AF157*'Global Stock listing'!$H$50</f>
        <v>0</v>
      </c>
      <c r="AB157" s="368" t="n">
        <f aca="false">'Per item requirement'!AG157*'Global Stock listing'!$H$51</f>
        <v>0</v>
      </c>
      <c r="AC157" s="368" t="n">
        <f aca="false">'Per item requirement'!AH157*'Global Stock listing'!$H$48</f>
        <v>0</v>
      </c>
      <c r="AD157" s="368" t="n">
        <f aca="false">'Per item requirement'!AI157*'Global Stock listing'!$H$47</f>
        <v>0</v>
      </c>
      <c r="AE157" s="368" t="n">
        <f aca="false">'Per item requirement'!AJ157*'Global Stock listing'!$H$45</f>
        <v>0</v>
      </c>
      <c r="AF157" s="368" t="n">
        <f aca="false">'Per item requirement'!AK157*'Global Stock listing'!$H$44</f>
        <v>0</v>
      </c>
      <c r="AG157" s="368" t="n">
        <f aca="false">'Per item requirement'!AL157*'Global Stock listing'!$H$49</f>
        <v>0</v>
      </c>
      <c r="AH157" s="368" t="n">
        <f aca="false">'Per item requirement'!AM157*'Global Stock listing'!$H$53</f>
        <v>0</v>
      </c>
      <c r="AI157" s="368" t="n">
        <f aca="false">'Per item requirement'!AN157*'Global Stock listing'!$H$55</f>
        <v>0</v>
      </c>
      <c r="AJ157" s="368" t="n">
        <f aca="false">'Per item requirement'!AO157*'Global Stock listing'!$H$56</f>
        <v>0</v>
      </c>
      <c r="AK157" s="368" t="n">
        <f aca="false">'Per item requirement'!AP157*'Global Stock listing'!$H$57</f>
        <v>0</v>
      </c>
      <c r="AL157" s="368" t="n">
        <f aca="false">'Per item requirement'!AQ157*'Global Stock listing'!$H$58</f>
        <v>0</v>
      </c>
      <c r="AM157" s="368" t="n">
        <f aca="false">'Per item requirement'!AR157*'Global Stock listing'!$H$59</f>
        <v>0</v>
      </c>
      <c r="AN157" s="368" t="n">
        <f aca="false">'Per item requirement'!AS157*'Global Stock listing'!$H$60</f>
        <v>0</v>
      </c>
      <c r="AO157" s="368" t="n">
        <f aca="false">'Per item requirement'!AT157*'Global Stock listing'!$H$61</f>
        <v>0</v>
      </c>
      <c r="AP157" s="368" t="n">
        <f aca="false">'Per item requirement'!AU157*'Global Stock listing'!$H$62</f>
        <v>0</v>
      </c>
      <c r="AQ157" s="368" t="n">
        <f aca="false">'Per item requirement'!AV157*'Global Stock listing'!$H$63</f>
        <v>0</v>
      </c>
      <c r="AR157" s="368" t="n">
        <f aca="false">'Per item requirement'!AW157*'Global Stock listing'!$H$64</f>
        <v>0</v>
      </c>
      <c r="AS157" s="368" t="n">
        <f aca="false">'Per item requirement'!AX157*'Global Stock listing'!$H$65</f>
        <v>0</v>
      </c>
      <c r="AT157" s="368" t="n">
        <f aca="false">'Per item requirement'!AY157*'Global Stock listing'!$H$66</f>
        <v>0</v>
      </c>
      <c r="AU157" s="368" t="n">
        <f aca="false">'Per item requirement'!AZ157*'Global Stock listing'!$H$67</f>
        <v>0</v>
      </c>
      <c r="AV157" s="368" t="n">
        <f aca="false">'Per item requirement'!BA157*'Global Stock listing'!$H$68</f>
        <v>0</v>
      </c>
      <c r="AW157" s="368" t="n">
        <f aca="false">'Per item requirement'!BB157*'Global Stock listing'!$H$69</f>
        <v>0</v>
      </c>
      <c r="AX157" s="368" t="n">
        <f aca="false">'Per item requirement'!BC157*'Global Stock listing'!$H$70</f>
        <v>0</v>
      </c>
      <c r="AY157" s="368" t="n">
        <f aca="false">'Per item requirement'!BD157*'Global Stock listing'!$H$71</f>
        <v>0</v>
      </c>
      <c r="AZ157" s="368" t="n">
        <f aca="false">'Per item requirement'!BE157*'Global Stock listing'!$H$72</f>
        <v>0</v>
      </c>
      <c r="BA157" s="368" t="n">
        <f aca="false">'Per item requirement'!BF157*'Global Stock listing'!$H$73</f>
        <v>0</v>
      </c>
      <c r="BB157" s="368" t="n">
        <f aca="false">'Per item requirement'!BG157*'Global Stock listing'!$H$74</f>
        <v>0</v>
      </c>
      <c r="BC157" s="366" t="n">
        <f aca="false">'Per item requirement'!BH157*'Global Stock listing'!$G$12</f>
        <v>0</v>
      </c>
      <c r="BD157" s="366" t="n">
        <f aca="false">'Per item requirement'!BI157*'Global Stock listing'!$G$13</f>
        <v>0</v>
      </c>
      <c r="BE157" s="366" t="n">
        <f aca="false">'Per item requirement'!BJ157*'Global Stock listing'!$G$14</f>
        <v>0</v>
      </c>
      <c r="BF157" s="366" t="n">
        <f aca="false">'Per item requirement'!BK157*'Global Stock listing'!$G$15</f>
        <v>0</v>
      </c>
      <c r="BG157" s="366" t="n">
        <f aca="false">'Per item requirement'!BL157*'Global Stock listing'!$G$16</f>
        <v>0</v>
      </c>
      <c r="BH157" s="366" t="n">
        <f aca="false">'Per item requirement'!BM157*'Global Stock listing'!$G$17</f>
        <v>0</v>
      </c>
      <c r="BI157" s="366" t="n">
        <f aca="false">'Per item requirement'!BN157*'Global Stock listing'!$G$18</f>
        <v>0</v>
      </c>
      <c r="BJ157" s="366" t="n">
        <f aca="false">'Per item requirement'!BO157*'Global Stock listing'!$G$19</f>
        <v>0</v>
      </c>
      <c r="BK157" s="366" t="n">
        <f aca="false">'Per item requirement'!BP157*'Global Stock listing'!$G$20</f>
        <v>0</v>
      </c>
      <c r="BL157" s="366" t="n">
        <f aca="false">'Per item requirement'!BQ157*'Global Stock listing'!$G$21</f>
        <v>0</v>
      </c>
    </row>
    <row r="158" customFormat="false" ht="15" hidden="false" customHeight="false" outlineLevel="0" collapsed="false">
      <c r="A158" s="358"/>
      <c r="B158" s="365" t="n">
        <f aca="false">'Additional items'!$I5</f>
        <v>0</v>
      </c>
      <c r="C158" s="365"/>
      <c r="D158" s="365"/>
      <c r="E158" s="365"/>
      <c r="F158" s="365"/>
      <c r="G158" s="366" t="n">
        <f aca="false">SUM(H158:BL158)</f>
        <v>0</v>
      </c>
      <c r="H158" s="367" t="n">
        <f aca="false">'Per item requirement'!M158*'Global Stock listing'!$H$28</f>
        <v>0</v>
      </c>
      <c r="I158" s="368" t="n">
        <f aca="false">'Per item requirement'!N158*'Global Stock listing'!$H$29</f>
        <v>0</v>
      </c>
      <c r="J158" s="368" t="n">
        <f aca="false">'Per item requirement'!O158*'Global Stock listing'!$H$30</f>
        <v>0</v>
      </c>
      <c r="K158" s="368" t="n">
        <f aca="false">'Per item requirement'!P158*'Global Stock listing'!$H$31</f>
        <v>0</v>
      </c>
      <c r="L158" s="368" t="n">
        <f aca="false">'Per item requirement'!Q158*'Global Stock listing'!$H$32</f>
        <v>0</v>
      </c>
      <c r="M158" s="369" t="n">
        <f aca="false">'Per item requirement'!R158*'Global Stock listing'!$H$33</f>
        <v>0</v>
      </c>
      <c r="N158" s="367" t="n">
        <f aca="false">'Per item requirement'!S158*'Global Stock listing'!$H$34</f>
        <v>0</v>
      </c>
      <c r="O158" s="368" t="n">
        <f aca="false">'Per item requirement'!T158*'Global Stock listing'!$H$35</f>
        <v>0</v>
      </c>
      <c r="P158" s="368" t="n">
        <f aca="false">'Per item requirement'!U158*'Global Stock listing'!$H$36</f>
        <v>0</v>
      </c>
      <c r="Q158" s="369" t="n">
        <f aca="false">'Per item requirement'!V158*'Global Stock listing'!$H$37</f>
        <v>0</v>
      </c>
      <c r="R158" s="371" t="n">
        <f aca="false">'Per item requirement'!W158*'Global Stock listing'!$H$38</f>
        <v>0</v>
      </c>
      <c r="S158" s="366" t="n">
        <f aca="false">'Per item requirement'!X158*'Global Stock listing'!$H$39</f>
        <v>0</v>
      </c>
      <c r="T158" s="367" t="n">
        <f aca="false">'Per item requirement'!Y158*'Global Stock listing'!$H$40</f>
        <v>0</v>
      </c>
      <c r="U158" s="368" t="n">
        <f aca="false">'Per item requirement'!Z158*'Global Stock listing'!$H$41</f>
        <v>0</v>
      </c>
      <c r="V158" s="368" t="n">
        <f aca="false">'Per item requirement'!AA158*'Global Stock listing'!$H$43</f>
        <v>0</v>
      </c>
      <c r="W158" s="369" t="n">
        <f aca="false">'Per item requirement'!AB158*'Global Stock listing'!$H$42</f>
        <v>0</v>
      </c>
      <c r="X158" s="367" t="n">
        <f aca="false">'Per item requirement'!AC158*'Global Stock listing'!$H$54</f>
        <v>0</v>
      </c>
      <c r="Y158" s="368" t="n">
        <f aca="false">'Per item requirement'!AD158*'Global Stock listing'!$H$46</f>
        <v>0</v>
      </c>
      <c r="Z158" s="368" t="n">
        <f aca="false">'Per item requirement'!AE158*'Global Stock listing'!$H$52</f>
        <v>0</v>
      </c>
      <c r="AA158" s="368" t="n">
        <f aca="false">'Per item requirement'!AF158*'Global Stock listing'!$H$50</f>
        <v>0</v>
      </c>
      <c r="AB158" s="368" t="n">
        <f aca="false">'Per item requirement'!AG158*'Global Stock listing'!$H$51</f>
        <v>0</v>
      </c>
      <c r="AC158" s="368" t="n">
        <f aca="false">'Per item requirement'!AH158*'Global Stock listing'!$H$48</f>
        <v>0</v>
      </c>
      <c r="AD158" s="368" t="n">
        <f aca="false">'Per item requirement'!AI158*'Global Stock listing'!$H$47</f>
        <v>0</v>
      </c>
      <c r="AE158" s="368" t="n">
        <f aca="false">'Per item requirement'!AJ158*'Global Stock listing'!$H$45</f>
        <v>0</v>
      </c>
      <c r="AF158" s="368" t="n">
        <f aca="false">'Per item requirement'!AK158*'Global Stock listing'!$H$44</f>
        <v>0</v>
      </c>
      <c r="AG158" s="368" t="n">
        <f aca="false">'Per item requirement'!AL158*'Global Stock listing'!$H$49</f>
        <v>0</v>
      </c>
      <c r="AH158" s="368" t="n">
        <f aca="false">'Per item requirement'!AM158*'Global Stock listing'!$H$53</f>
        <v>0</v>
      </c>
      <c r="AI158" s="368" t="n">
        <f aca="false">'Per item requirement'!AN158*'Global Stock listing'!$H$55</f>
        <v>0</v>
      </c>
      <c r="AJ158" s="368" t="n">
        <f aca="false">'Per item requirement'!AO158*'Global Stock listing'!$H$56</f>
        <v>0</v>
      </c>
      <c r="AK158" s="368" t="n">
        <f aca="false">'Per item requirement'!AP158*'Global Stock listing'!$H$57</f>
        <v>0</v>
      </c>
      <c r="AL158" s="368" t="n">
        <f aca="false">'Per item requirement'!AQ158*'Global Stock listing'!$H$58</f>
        <v>0</v>
      </c>
      <c r="AM158" s="368" t="n">
        <f aca="false">'Per item requirement'!AR158*'Global Stock listing'!$H$59</f>
        <v>0</v>
      </c>
      <c r="AN158" s="368" t="n">
        <f aca="false">'Per item requirement'!AS158*'Global Stock listing'!$H$60</f>
        <v>0</v>
      </c>
      <c r="AO158" s="368" t="n">
        <f aca="false">'Per item requirement'!AT158*'Global Stock listing'!$H$61</f>
        <v>0</v>
      </c>
      <c r="AP158" s="368" t="n">
        <f aca="false">'Per item requirement'!AU158*'Global Stock listing'!$H$62</f>
        <v>0</v>
      </c>
      <c r="AQ158" s="368" t="n">
        <f aca="false">'Per item requirement'!AV158*'Global Stock listing'!$H$63</f>
        <v>0</v>
      </c>
      <c r="AR158" s="368" t="n">
        <f aca="false">'Per item requirement'!AW158*'Global Stock listing'!$H$64</f>
        <v>0</v>
      </c>
      <c r="AS158" s="368" t="n">
        <f aca="false">'Per item requirement'!AX158*'Global Stock listing'!$H$65</f>
        <v>0</v>
      </c>
      <c r="AT158" s="368" t="n">
        <f aca="false">'Per item requirement'!AY158*'Global Stock listing'!$H$66</f>
        <v>0</v>
      </c>
      <c r="AU158" s="368" t="n">
        <f aca="false">'Per item requirement'!AZ158*'Global Stock listing'!$H$67</f>
        <v>0</v>
      </c>
      <c r="AV158" s="368" t="n">
        <f aca="false">'Per item requirement'!BA158*'Global Stock listing'!$H$68</f>
        <v>0</v>
      </c>
      <c r="AW158" s="368" t="n">
        <f aca="false">'Per item requirement'!BB158*'Global Stock listing'!$H$69</f>
        <v>0</v>
      </c>
      <c r="AX158" s="368" t="n">
        <f aca="false">'Per item requirement'!BC158*'Global Stock listing'!$H$70</f>
        <v>0</v>
      </c>
      <c r="AY158" s="368" t="n">
        <f aca="false">'Per item requirement'!BD158*'Global Stock listing'!$H$71</f>
        <v>0</v>
      </c>
      <c r="AZ158" s="368" t="n">
        <f aca="false">'Per item requirement'!BE158*'Global Stock listing'!$H$72</f>
        <v>0</v>
      </c>
      <c r="BA158" s="368" t="n">
        <f aca="false">'Per item requirement'!BF158*'Global Stock listing'!$H$73</f>
        <v>0</v>
      </c>
      <c r="BB158" s="368" t="n">
        <f aca="false">'Per item requirement'!BG158*'Global Stock listing'!$H$74</f>
        <v>0</v>
      </c>
      <c r="BC158" s="366" t="n">
        <f aca="false">'Per item requirement'!BH158*'Global Stock listing'!$G$12</f>
        <v>0</v>
      </c>
      <c r="BD158" s="366" t="n">
        <f aca="false">'Per item requirement'!BI158*'Global Stock listing'!$G$13</f>
        <v>0</v>
      </c>
      <c r="BE158" s="366" t="n">
        <f aca="false">'Per item requirement'!BJ158*'Global Stock listing'!$G$14</f>
        <v>0</v>
      </c>
      <c r="BF158" s="366" t="n">
        <f aca="false">'Per item requirement'!BK158*'Global Stock listing'!$G$15</f>
        <v>0</v>
      </c>
      <c r="BG158" s="366" t="n">
        <f aca="false">'Per item requirement'!BL158*'Global Stock listing'!$G$16</f>
        <v>0</v>
      </c>
      <c r="BH158" s="366" t="n">
        <f aca="false">'Per item requirement'!BM158*'Global Stock listing'!$G$17</f>
        <v>0</v>
      </c>
      <c r="BI158" s="366" t="n">
        <f aca="false">'Per item requirement'!BN158*'Global Stock listing'!$G$18</f>
        <v>0</v>
      </c>
      <c r="BJ158" s="366" t="n">
        <f aca="false">'Per item requirement'!BO158*'Global Stock listing'!$G$19</f>
        <v>0</v>
      </c>
      <c r="BK158" s="366" t="n">
        <f aca="false">'Per item requirement'!BP158*'Global Stock listing'!$G$20</f>
        <v>0</v>
      </c>
      <c r="BL158" s="366" t="n">
        <f aca="false">'Per item requirement'!BQ158*'Global Stock listing'!$G$21</f>
        <v>0</v>
      </c>
    </row>
    <row r="159" customFormat="false" ht="15" hidden="false" customHeight="false" outlineLevel="0" collapsed="false">
      <c r="A159" s="358"/>
      <c r="B159" s="365" t="n">
        <f aca="false">'Additional items'!$I6</f>
        <v>0</v>
      </c>
      <c r="C159" s="365"/>
      <c r="D159" s="365"/>
      <c r="E159" s="365"/>
      <c r="F159" s="365"/>
      <c r="G159" s="366" t="n">
        <f aca="false">SUM(H159:BL159)</f>
        <v>0</v>
      </c>
      <c r="H159" s="367" t="n">
        <f aca="false">'Per item requirement'!M159*'Global Stock listing'!$H$28</f>
        <v>0</v>
      </c>
      <c r="I159" s="368" t="n">
        <f aca="false">'Per item requirement'!N159*'Global Stock listing'!$H$29</f>
        <v>0</v>
      </c>
      <c r="J159" s="368" t="n">
        <f aca="false">'Per item requirement'!O159*'Global Stock listing'!$H$30</f>
        <v>0</v>
      </c>
      <c r="K159" s="368" t="n">
        <f aca="false">'Per item requirement'!P159*'Global Stock listing'!$H$31</f>
        <v>0</v>
      </c>
      <c r="L159" s="368" t="n">
        <f aca="false">'Per item requirement'!Q159*'Global Stock listing'!$H$32</f>
        <v>0</v>
      </c>
      <c r="M159" s="369" t="n">
        <f aca="false">'Per item requirement'!R159*'Global Stock listing'!$H$33</f>
        <v>0</v>
      </c>
      <c r="N159" s="367" t="n">
        <f aca="false">'Per item requirement'!S159*'Global Stock listing'!$H$34</f>
        <v>0</v>
      </c>
      <c r="O159" s="368" t="n">
        <f aca="false">'Per item requirement'!T159*'Global Stock listing'!$H$35</f>
        <v>0</v>
      </c>
      <c r="P159" s="368" t="n">
        <f aca="false">'Per item requirement'!U159*'Global Stock listing'!$H$36</f>
        <v>0</v>
      </c>
      <c r="Q159" s="369" t="n">
        <f aca="false">'Per item requirement'!V159*'Global Stock listing'!$H$37</f>
        <v>0</v>
      </c>
      <c r="R159" s="371" t="n">
        <f aca="false">'Per item requirement'!W159*'Global Stock listing'!$H$38</f>
        <v>0</v>
      </c>
      <c r="S159" s="366" t="n">
        <f aca="false">'Per item requirement'!X159*'Global Stock listing'!$H$39</f>
        <v>0</v>
      </c>
      <c r="T159" s="367" t="n">
        <f aca="false">'Per item requirement'!Y159*'Global Stock listing'!$H$40</f>
        <v>0</v>
      </c>
      <c r="U159" s="368" t="n">
        <f aca="false">'Per item requirement'!Z159*'Global Stock listing'!$H$41</f>
        <v>0</v>
      </c>
      <c r="V159" s="368" t="n">
        <f aca="false">'Per item requirement'!AA159*'Global Stock listing'!$H$43</f>
        <v>0</v>
      </c>
      <c r="W159" s="369" t="n">
        <f aca="false">'Per item requirement'!AB159*'Global Stock listing'!$H$42</f>
        <v>0</v>
      </c>
      <c r="X159" s="367" t="n">
        <f aca="false">'Per item requirement'!AC159*'Global Stock listing'!$H$54</f>
        <v>0</v>
      </c>
      <c r="Y159" s="368" t="n">
        <f aca="false">'Per item requirement'!AD159*'Global Stock listing'!$H$46</f>
        <v>0</v>
      </c>
      <c r="Z159" s="368" t="n">
        <f aca="false">'Per item requirement'!AE159*'Global Stock listing'!$H$52</f>
        <v>0</v>
      </c>
      <c r="AA159" s="368" t="n">
        <f aca="false">'Per item requirement'!AF159*'Global Stock listing'!$H$50</f>
        <v>0</v>
      </c>
      <c r="AB159" s="368" t="n">
        <f aca="false">'Per item requirement'!AG159*'Global Stock listing'!$H$51</f>
        <v>0</v>
      </c>
      <c r="AC159" s="368" t="n">
        <f aca="false">'Per item requirement'!AH159*'Global Stock listing'!$H$48</f>
        <v>0</v>
      </c>
      <c r="AD159" s="368" t="n">
        <f aca="false">'Per item requirement'!AI159*'Global Stock listing'!$H$47</f>
        <v>0</v>
      </c>
      <c r="AE159" s="368" t="n">
        <f aca="false">'Per item requirement'!AJ159*'Global Stock listing'!$H$45</f>
        <v>0</v>
      </c>
      <c r="AF159" s="368" t="n">
        <f aca="false">'Per item requirement'!AK159*'Global Stock listing'!$H$44</f>
        <v>0</v>
      </c>
      <c r="AG159" s="368" t="n">
        <f aca="false">'Per item requirement'!AL159*'Global Stock listing'!$H$49</f>
        <v>0</v>
      </c>
      <c r="AH159" s="368" t="n">
        <f aca="false">'Per item requirement'!AM159*'Global Stock listing'!$H$53</f>
        <v>0</v>
      </c>
      <c r="AI159" s="368" t="n">
        <f aca="false">'Per item requirement'!AN159*'Global Stock listing'!$H$55</f>
        <v>0</v>
      </c>
      <c r="AJ159" s="368" t="n">
        <f aca="false">'Per item requirement'!AO159*'Global Stock listing'!$H$56</f>
        <v>0</v>
      </c>
      <c r="AK159" s="368" t="n">
        <f aca="false">'Per item requirement'!AP159*'Global Stock listing'!$H$57</f>
        <v>0</v>
      </c>
      <c r="AL159" s="368" t="n">
        <f aca="false">'Per item requirement'!AQ159*'Global Stock listing'!$H$58</f>
        <v>0</v>
      </c>
      <c r="AM159" s="368" t="n">
        <f aca="false">'Per item requirement'!AR159*'Global Stock listing'!$H$59</f>
        <v>0</v>
      </c>
      <c r="AN159" s="368" t="n">
        <f aca="false">'Per item requirement'!AS159*'Global Stock listing'!$H$60</f>
        <v>0</v>
      </c>
      <c r="AO159" s="368" t="n">
        <f aca="false">'Per item requirement'!AT159*'Global Stock listing'!$H$61</f>
        <v>0</v>
      </c>
      <c r="AP159" s="368" t="n">
        <f aca="false">'Per item requirement'!AU159*'Global Stock listing'!$H$62</f>
        <v>0</v>
      </c>
      <c r="AQ159" s="368" t="n">
        <f aca="false">'Per item requirement'!AV159*'Global Stock listing'!$H$63</f>
        <v>0</v>
      </c>
      <c r="AR159" s="368" t="n">
        <f aca="false">'Per item requirement'!AW159*'Global Stock listing'!$H$64</f>
        <v>0</v>
      </c>
      <c r="AS159" s="368" t="n">
        <f aca="false">'Per item requirement'!AX159*'Global Stock listing'!$H$65</f>
        <v>0</v>
      </c>
      <c r="AT159" s="368" t="n">
        <f aca="false">'Per item requirement'!AY159*'Global Stock listing'!$H$66</f>
        <v>0</v>
      </c>
      <c r="AU159" s="368" t="n">
        <f aca="false">'Per item requirement'!AZ159*'Global Stock listing'!$H$67</f>
        <v>0</v>
      </c>
      <c r="AV159" s="368" t="n">
        <f aca="false">'Per item requirement'!BA159*'Global Stock listing'!$H$68</f>
        <v>0</v>
      </c>
      <c r="AW159" s="368" t="n">
        <f aca="false">'Per item requirement'!BB159*'Global Stock listing'!$H$69</f>
        <v>0</v>
      </c>
      <c r="AX159" s="368" t="n">
        <f aca="false">'Per item requirement'!BC159*'Global Stock listing'!$H$70</f>
        <v>0</v>
      </c>
      <c r="AY159" s="368" t="n">
        <f aca="false">'Per item requirement'!BD159*'Global Stock listing'!$H$71</f>
        <v>0</v>
      </c>
      <c r="AZ159" s="368" t="n">
        <f aca="false">'Per item requirement'!BE159*'Global Stock listing'!$H$72</f>
        <v>0</v>
      </c>
      <c r="BA159" s="368" t="n">
        <f aca="false">'Per item requirement'!BF159*'Global Stock listing'!$H$73</f>
        <v>0</v>
      </c>
      <c r="BB159" s="368" t="n">
        <f aca="false">'Per item requirement'!BG159*'Global Stock listing'!$H$74</f>
        <v>0</v>
      </c>
      <c r="BC159" s="366" t="n">
        <f aca="false">'Per item requirement'!BH159*'Global Stock listing'!$G$12</f>
        <v>0</v>
      </c>
      <c r="BD159" s="366" t="n">
        <f aca="false">'Per item requirement'!BI159*'Global Stock listing'!$G$13</f>
        <v>0</v>
      </c>
      <c r="BE159" s="366" t="n">
        <f aca="false">'Per item requirement'!BJ159*'Global Stock listing'!$G$14</f>
        <v>0</v>
      </c>
      <c r="BF159" s="366" t="n">
        <f aca="false">'Per item requirement'!BK159*'Global Stock listing'!$G$15</f>
        <v>0</v>
      </c>
      <c r="BG159" s="366" t="n">
        <f aca="false">'Per item requirement'!BL159*'Global Stock listing'!$G$16</f>
        <v>0</v>
      </c>
      <c r="BH159" s="366" t="n">
        <f aca="false">'Per item requirement'!BM159*'Global Stock listing'!$G$17</f>
        <v>0</v>
      </c>
      <c r="BI159" s="366" t="n">
        <f aca="false">'Per item requirement'!BN159*'Global Stock listing'!$G$18</f>
        <v>0</v>
      </c>
      <c r="BJ159" s="366" t="n">
        <f aca="false">'Per item requirement'!BO159*'Global Stock listing'!$G$19</f>
        <v>0</v>
      </c>
      <c r="BK159" s="366" t="n">
        <f aca="false">'Per item requirement'!BP159*'Global Stock listing'!$G$20</f>
        <v>0</v>
      </c>
      <c r="BL159" s="366" t="n">
        <f aca="false">'Per item requirement'!BQ159*'Global Stock listing'!$G$21</f>
        <v>0</v>
      </c>
    </row>
    <row r="160" customFormat="false" ht="15" hidden="false" customHeight="false" outlineLevel="0" collapsed="false">
      <c r="A160" s="358"/>
      <c r="B160" s="365" t="n">
        <f aca="false">'Additional items'!$I7</f>
        <v>0</v>
      </c>
      <c r="C160" s="365"/>
      <c r="D160" s="365"/>
      <c r="E160" s="365"/>
      <c r="F160" s="365"/>
      <c r="G160" s="366" t="n">
        <f aca="false">SUM(H160:BL160)</f>
        <v>0</v>
      </c>
      <c r="H160" s="367" t="n">
        <f aca="false">'Per item requirement'!M160*'Global Stock listing'!$H$28</f>
        <v>0</v>
      </c>
      <c r="I160" s="368" t="n">
        <f aca="false">'Per item requirement'!N160*'Global Stock listing'!$H$29</f>
        <v>0</v>
      </c>
      <c r="J160" s="368" t="n">
        <f aca="false">'Per item requirement'!O160*'Global Stock listing'!$H$30</f>
        <v>0</v>
      </c>
      <c r="K160" s="368" t="n">
        <f aca="false">'Per item requirement'!P160*'Global Stock listing'!$H$31</f>
        <v>0</v>
      </c>
      <c r="L160" s="368" t="n">
        <f aca="false">'Per item requirement'!Q160*'Global Stock listing'!$H$32</f>
        <v>0</v>
      </c>
      <c r="M160" s="369" t="n">
        <f aca="false">'Per item requirement'!R160*'Global Stock listing'!$H$33</f>
        <v>0</v>
      </c>
      <c r="N160" s="367" t="n">
        <f aca="false">'Per item requirement'!S160*'Global Stock listing'!$H$34</f>
        <v>0</v>
      </c>
      <c r="O160" s="368" t="n">
        <f aca="false">'Per item requirement'!T160*'Global Stock listing'!$H$35</f>
        <v>0</v>
      </c>
      <c r="P160" s="368" t="n">
        <f aca="false">'Per item requirement'!U160*'Global Stock listing'!$H$36</f>
        <v>0</v>
      </c>
      <c r="Q160" s="369" t="n">
        <f aca="false">'Per item requirement'!V160*'Global Stock listing'!$H$37</f>
        <v>0</v>
      </c>
      <c r="R160" s="371" t="n">
        <f aca="false">'Per item requirement'!W160*'Global Stock listing'!$H$38</f>
        <v>0</v>
      </c>
      <c r="S160" s="366" t="n">
        <f aca="false">'Per item requirement'!X160*'Global Stock listing'!$H$39</f>
        <v>0</v>
      </c>
      <c r="T160" s="367" t="n">
        <f aca="false">'Per item requirement'!Y160*'Global Stock listing'!$H$40</f>
        <v>0</v>
      </c>
      <c r="U160" s="368" t="n">
        <f aca="false">'Per item requirement'!Z160*'Global Stock listing'!$H$41</f>
        <v>0</v>
      </c>
      <c r="V160" s="368" t="n">
        <f aca="false">'Per item requirement'!AA160*'Global Stock listing'!$H$43</f>
        <v>0</v>
      </c>
      <c r="W160" s="369" t="n">
        <f aca="false">'Per item requirement'!AB160*'Global Stock listing'!$H$42</f>
        <v>0</v>
      </c>
      <c r="X160" s="367" t="n">
        <f aca="false">'Per item requirement'!AC160*'Global Stock listing'!$H$54</f>
        <v>0</v>
      </c>
      <c r="Y160" s="368" t="n">
        <f aca="false">'Per item requirement'!AD160*'Global Stock listing'!$H$46</f>
        <v>0</v>
      </c>
      <c r="Z160" s="368" t="n">
        <f aca="false">'Per item requirement'!AE160*'Global Stock listing'!$H$52</f>
        <v>0</v>
      </c>
      <c r="AA160" s="368" t="n">
        <f aca="false">'Per item requirement'!AF160*'Global Stock listing'!$H$50</f>
        <v>0</v>
      </c>
      <c r="AB160" s="368" t="n">
        <f aca="false">'Per item requirement'!AG160*'Global Stock listing'!$H$51</f>
        <v>0</v>
      </c>
      <c r="AC160" s="368" t="n">
        <f aca="false">'Per item requirement'!AH160*'Global Stock listing'!$H$48</f>
        <v>0</v>
      </c>
      <c r="AD160" s="368" t="n">
        <f aca="false">'Per item requirement'!AI160*'Global Stock listing'!$H$47</f>
        <v>0</v>
      </c>
      <c r="AE160" s="368" t="n">
        <f aca="false">'Per item requirement'!AJ160*'Global Stock listing'!$H$45</f>
        <v>0</v>
      </c>
      <c r="AF160" s="368" t="n">
        <f aca="false">'Per item requirement'!AK160*'Global Stock listing'!$H$44</f>
        <v>0</v>
      </c>
      <c r="AG160" s="368" t="n">
        <f aca="false">'Per item requirement'!AL160*'Global Stock listing'!$H$49</f>
        <v>0</v>
      </c>
      <c r="AH160" s="368" t="n">
        <f aca="false">'Per item requirement'!AM160*'Global Stock listing'!$H$53</f>
        <v>0</v>
      </c>
      <c r="AI160" s="368" t="n">
        <f aca="false">'Per item requirement'!AN160*'Global Stock listing'!$H$55</f>
        <v>0</v>
      </c>
      <c r="AJ160" s="368" t="n">
        <f aca="false">'Per item requirement'!AO160*'Global Stock listing'!$H$56</f>
        <v>0</v>
      </c>
      <c r="AK160" s="368" t="n">
        <f aca="false">'Per item requirement'!AP160*'Global Stock listing'!$H$57</f>
        <v>0</v>
      </c>
      <c r="AL160" s="368" t="n">
        <f aca="false">'Per item requirement'!AQ160*'Global Stock listing'!$H$58</f>
        <v>0</v>
      </c>
      <c r="AM160" s="368" t="n">
        <f aca="false">'Per item requirement'!AR160*'Global Stock listing'!$H$59</f>
        <v>0</v>
      </c>
      <c r="AN160" s="368" t="n">
        <f aca="false">'Per item requirement'!AS160*'Global Stock listing'!$H$60</f>
        <v>0</v>
      </c>
      <c r="AO160" s="368" t="n">
        <f aca="false">'Per item requirement'!AT160*'Global Stock listing'!$H$61</f>
        <v>0</v>
      </c>
      <c r="AP160" s="368" t="n">
        <f aca="false">'Per item requirement'!AU160*'Global Stock listing'!$H$62</f>
        <v>0</v>
      </c>
      <c r="AQ160" s="368" t="n">
        <f aca="false">'Per item requirement'!AV160*'Global Stock listing'!$H$63</f>
        <v>0</v>
      </c>
      <c r="AR160" s="368" t="n">
        <f aca="false">'Per item requirement'!AW160*'Global Stock listing'!$H$64</f>
        <v>0</v>
      </c>
      <c r="AS160" s="368" t="n">
        <f aca="false">'Per item requirement'!AX160*'Global Stock listing'!$H$65</f>
        <v>0</v>
      </c>
      <c r="AT160" s="368" t="n">
        <f aca="false">'Per item requirement'!AY160*'Global Stock listing'!$H$66</f>
        <v>0</v>
      </c>
      <c r="AU160" s="368" t="n">
        <f aca="false">'Per item requirement'!AZ160*'Global Stock listing'!$H$67</f>
        <v>0</v>
      </c>
      <c r="AV160" s="368" t="n">
        <f aca="false">'Per item requirement'!BA160*'Global Stock listing'!$H$68</f>
        <v>0</v>
      </c>
      <c r="AW160" s="368" t="n">
        <f aca="false">'Per item requirement'!BB160*'Global Stock listing'!$H$69</f>
        <v>0</v>
      </c>
      <c r="AX160" s="368" t="n">
        <f aca="false">'Per item requirement'!BC160*'Global Stock listing'!$H$70</f>
        <v>0</v>
      </c>
      <c r="AY160" s="368" t="n">
        <f aca="false">'Per item requirement'!BD160*'Global Stock listing'!$H$71</f>
        <v>0</v>
      </c>
      <c r="AZ160" s="368" t="n">
        <f aca="false">'Per item requirement'!BE160*'Global Stock listing'!$H$72</f>
        <v>0</v>
      </c>
      <c r="BA160" s="368" t="n">
        <f aca="false">'Per item requirement'!BF160*'Global Stock listing'!$H$73</f>
        <v>0</v>
      </c>
      <c r="BB160" s="368" t="n">
        <f aca="false">'Per item requirement'!BG160*'Global Stock listing'!$H$74</f>
        <v>0</v>
      </c>
      <c r="BC160" s="366" t="n">
        <f aca="false">'Per item requirement'!BH160*'Global Stock listing'!$G$12</f>
        <v>0</v>
      </c>
      <c r="BD160" s="366" t="n">
        <f aca="false">'Per item requirement'!BI160*'Global Stock listing'!$G$13</f>
        <v>0</v>
      </c>
      <c r="BE160" s="366" t="n">
        <f aca="false">'Per item requirement'!BJ160*'Global Stock listing'!$G$14</f>
        <v>0</v>
      </c>
      <c r="BF160" s="366" t="n">
        <f aca="false">'Per item requirement'!BK160*'Global Stock listing'!$G$15</f>
        <v>0</v>
      </c>
      <c r="BG160" s="366" t="n">
        <f aca="false">'Per item requirement'!BL160*'Global Stock listing'!$G$16</f>
        <v>0</v>
      </c>
      <c r="BH160" s="366" t="n">
        <f aca="false">'Per item requirement'!BM160*'Global Stock listing'!$G$17</f>
        <v>0</v>
      </c>
      <c r="BI160" s="366" t="n">
        <f aca="false">'Per item requirement'!BN160*'Global Stock listing'!$G$18</f>
        <v>0</v>
      </c>
      <c r="BJ160" s="366" t="n">
        <f aca="false">'Per item requirement'!BO160*'Global Stock listing'!$G$19</f>
        <v>0</v>
      </c>
      <c r="BK160" s="366" t="n">
        <f aca="false">'Per item requirement'!BP160*'Global Stock listing'!$G$20</f>
        <v>0</v>
      </c>
      <c r="BL160" s="366" t="n">
        <f aca="false">'Per item requirement'!BQ160*'Global Stock listing'!$G$21</f>
        <v>0</v>
      </c>
    </row>
    <row r="161" customFormat="false" ht="15" hidden="false" customHeight="false" outlineLevel="0" collapsed="false">
      <c r="A161" s="358"/>
      <c r="B161" s="365" t="n">
        <f aca="false">'Additional items'!$I8</f>
        <v>0</v>
      </c>
      <c r="C161" s="365"/>
      <c r="D161" s="365"/>
      <c r="E161" s="365"/>
      <c r="F161" s="365"/>
      <c r="G161" s="366" t="n">
        <f aca="false">SUM(H161:BL161)</f>
        <v>0</v>
      </c>
      <c r="H161" s="367" t="n">
        <f aca="false">'Per item requirement'!M161*'Global Stock listing'!$H$28</f>
        <v>0</v>
      </c>
      <c r="I161" s="368" t="n">
        <f aca="false">'Per item requirement'!N161*'Global Stock listing'!$H$29</f>
        <v>0</v>
      </c>
      <c r="J161" s="368" t="n">
        <f aca="false">'Per item requirement'!O161*'Global Stock listing'!$H$30</f>
        <v>0</v>
      </c>
      <c r="K161" s="368" t="n">
        <f aca="false">'Per item requirement'!P161*'Global Stock listing'!$H$31</f>
        <v>0</v>
      </c>
      <c r="L161" s="368" t="n">
        <f aca="false">'Per item requirement'!Q161*'Global Stock listing'!$H$32</f>
        <v>0</v>
      </c>
      <c r="M161" s="369" t="n">
        <f aca="false">'Per item requirement'!R161*'Global Stock listing'!$H$33</f>
        <v>0</v>
      </c>
      <c r="N161" s="367" t="n">
        <f aca="false">'Per item requirement'!S161*'Global Stock listing'!$H$34</f>
        <v>0</v>
      </c>
      <c r="O161" s="368" t="n">
        <f aca="false">'Per item requirement'!T161*'Global Stock listing'!$H$35</f>
        <v>0</v>
      </c>
      <c r="P161" s="368" t="n">
        <f aca="false">'Per item requirement'!U161*'Global Stock listing'!$H$36</f>
        <v>0</v>
      </c>
      <c r="Q161" s="369" t="n">
        <f aca="false">'Per item requirement'!V161*'Global Stock listing'!$H$37</f>
        <v>0</v>
      </c>
      <c r="R161" s="371" t="n">
        <f aca="false">'Per item requirement'!W161*'Global Stock listing'!$H$38</f>
        <v>0</v>
      </c>
      <c r="S161" s="366" t="n">
        <f aca="false">'Per item requirement'!X161*'Global Stock listing'!$H$39</f>
        <v>0</v>
      </c>
      <c r="T161" s="367" t="n">
        <f aca="false">'Per item requirement'!Y161*'Global Stock listing'!$H$40</f>
        <v>0</v>
      </c>
      <c r="U161" s="368" t="n">
        <f aca="false">'Per item requirement'!Z161*'Global Stock listing'!$H$41</f>
        <v>0</v>
      </c>
      <c r="V161" s="368" t="n">
        <f aca="false">'Per item requirement'!AA161*'Global Stock listing'!$H$43</f>
        <v>0</v>
      </c>
      <c r="W161" s="369" t="n">
        <f aca="false">'Per item requirement'!AB161*'Global Stock listing'!$H$42</f>
        <v>0</v>
      </c>
      <c r="X161" s="367" t="n">
        <f aca="false">'Per item requirement'!AC161*'Global Stock listing'!$H$54</f>
        <v>0</v>
      </c>
      <c r="Y161" s="368" t="n">
        <f aca="false">'Per item requirement'!AD161*'Global Stock listing'!$H$46</f>
        <v>0</v>
      </c>
      <c r="Z161" s="368" t="n">
        <f aca="false">'Per item requirement'!AE161*'Global Stock listing'!$H$52</f>
        <v>0</v>
      </c>
      <c r="AA161" s="368" t="n">
        <f aca="false">'Per item requirement'!AF161*'Global Stock listing'!$H$50</f>
        <v>0</v>
      </c>
      <c r="AB161" s="368" t="n">
        <f aca="false">'Per item requirement'!AG161*'Global Stock listing'!$H$51</f>
        <v>0</v>
      </c>
      <c r="AC161" s="368" t="n">
        <f aca="false">'Per item requirement'!AH161*'Global Stock listing'!$H$48</f>
        <v>0</v>
      </c>
      <c r="AD161" s="368" t="n">
        <f aca="false">'Per item requirement'!AI161*'Global Stock listing'!$H$47</f>
        <v>0</v>
      </c>
      <c r="AE161" s="368" t="n">
        <f aca="false">'Per item requirement'!AJ161*'Global Stock listing'!$H$45</f>
        <v>0</v>
      </c>
      <c r="AF161" s="368" t="n">
        <f aca="false">'Per item requirement'!AK161*'Global Stock listing'!$H$44</f>
        <v>0</v>
      </c>
      <c r="AG161" s="368" t="n">
        <f aca="false">'Per item requirement'!AL161*'Global Stock listing'!$H$49</f>
        <v>0</v>
      </c>
      <c r="AH161" s="368" t="n">
        <f aca="false">'Per item requirement'!AM161*'Global Stock listing'!$H$53</f>
        <v>0</v>
      </c>
      <c r="AI161" s="368" t="n">
        <f aca="false">'Per item requirement'!AN161*'Global Stock listing'!$H$55</f>
        <v>0</v>
      </c>
      <c r="AJ161" s="368" t="n">
        <f aca="false">'Per item requirement'!AO161*'Global Stock listing'!$H$56</f>
        <v>0</v>
      </c>
      <c r="AK161" s="368" t="n">
        <f aca="false">'Per item requirement'!AP161*'Global Stock listing'!$H$57</f>
        <v>0</v>
      </c>
      <c r="AL161" s="368" t="n">
        <f aca="false">'Per item requirement'!AQ161*'Global Stock listing'!$H$58</f>
        <v>0</v>
      </c>
      <c r="AM161" s="368" t="n">
        <f aca="false">'Per item requirement'!AR161*'Global Stock listing'!$H$59</f>
        <v>0</v>
      </c>
      <c r="AN161" s="368" t="n">
        <f aca="false">'Per item requirement'!AS161*'Global Stock listing'!$H$60</f>
        <v>0</v>
      </c>
      <c r="AO161" s="368" t="n">
        <f aca="false">'Per item requirement'!AT161*'Global Stock listing'!$H$61</f>
        <v>0</v>
      </c>
      <c r="AP161" s="368" t="n">
        <f aca="false">'Per item requirement'!AU161*'Global Stock listing'!$H$62</f>
        <v>0</v>
      </c>
      <c r="AQ161" s="368" t="n">
        <f aca="false">'Per item requirement'!AV161*'Global Stock listing'!$H$63</f>
        <v>0</v>
      </c>
      <c r="AR161" s="368" t="n">
        <f aca="false">'Per item requirement'!AW161*'Global Stock listing'!$H$64</f>
        <v>0</v>
      </c>
      <c r="AS161" s="368" t="n">
        <f aca="false">'Per item requirement'!AX161*'Global Stock listing'!$H$65</f>
        <v>0</v>
      </c>
      <c r="AT161" s="368" t="n">
        <f aca="false">'Per item requirement'!AY161*'Global Stock listing'!$H$66</f>
        <v>0</v>
      </c>
      <c r="AU161" s="368" t="n">
        <f aca="false">'Per item requirement'!AZ161*'Global Stock listing'!$H$67</f>
        <v>0</v>
      </c>
      <c r="AV161" s="368" t="n">
        <f aca="false">'Per item requirement'!BA161*'Global Stock listing'!$H$68</f>
        <v>0</v>
      </c>
      <c r="AW161" s="368" t="n">
        <f aca="false">'Per item requirement'!BB161*'Global Stock listing'!$H$69</f>
        <v>0</v>
      </c>
      <c r="AX161" s="368" t="n">
        <f aca="false">'Per item requirement'!BC161*'Global Stock listing'!$H$70</f>
        <v>0</v>
      </c>
      <c r="AY161" s="368" t="n">
        <f aca="false">'Per item requirement'!BD161*'Global Stock listing'!$H$71</f>
        <v>0</v>
      </c>
      <c r="AZ161" s="368" t="n">
        <f aca="false">'Per item requirement'!BE161*'Global Stock listing'!$H$72</f>
        <v>0</v>
      </c>
      <c r="BA161" s="368" t="n">
        <f aca="false">'Per item requirement'!BF161*'Global Stock listing'!$H$73</f>
        <v>0</v>
      </c>
      <c r="BB161" s="368" t="n">
        <f aca="false">'Per item requirement'!BG161*'Global Stock listing'!$H$74</f>
        <v>0</v>
      </c>
      <c r="BC161" s="366" t="n">
        <f aca="false">'Per item requirement'!BH161*'Global Stock listing'!$G$12</f>
        <v>0</v>
      </c>
      <c r="BD161" s="366" t="n">
        <f aca="false">'Per item requirement'!BI161*'Global Stock listing'!$G$13</f>
        <v>0</v>
      </c>
      <c r="BE161" s="366" t="n">
        <f aca="false">'Per item requirement'!BJ161*'Global Stock listing'!$G$14</f>
        <v>0</v>
      </c>
      <c r="BF161" s="366" t="n">
        <f aca="false">'Per item requirement'!BK161*'Global Stock listing'!$G$15</f>
        <v>0</v>
      </c>
      <c r="BG161" s="366" t="n">
        <f aca="false">'Per item requirement'!BL161*'Global Stock listing'!$G$16</f>
        <v>0</v>
      </c>
      <c r="BH161" s="366" t="n">
        <f aca="false">'Per item requirement'!BM161*'Global Stock listing'!$G$17</f>
        <v>0</v>
      </c>
      <c r="BI161" s="366" t="n">
        <f aca="false">'Per item requirement'!BN161*'Global Stock listing'!$G$18</f>
        <v>0</v>
      </c>
      <c r="BJ161" s="366" t="n">
        <f aca="false">'Per item requirement'!BO161*'Global Stock listing'!$G$19</f>
        <v>0</v>
      </c>
      <c r="BK161" s="366" t="n">
        <f aca="false">'Per item requirement'!BP161*'Global Stock listing'!$G$20</f>
        <v>0</v>
      </c>
      <c r="BL161" s="366" t="n">
        <f aca="false">'Per item requirement'!BQ161*'Global Stock listing'!$G$21</f>
        <v>0</v>
      </c>
    </row>
    <row r="162" customFormat="false" ht="15" hidden="false" customHeight="false" outlineLevel="0" collapsed="false">
      <c r="A162" s="358"/>
      <c r="B162" s="365" t="n">
        <f aca="false">'Additional items'!$I9</f>
        <v>0</v>
      </c>
      <c r="C162" s="365"/>
      <c r="D162" s="365"/>
      <c r="E162" s="365"/>
      <c r="F162" s="365"/>
      <c r="G162" s="366" t="n">
        <f aca="false">SUM(H162:BL162)</f>
        <v>0</v>
      </c>
      <c r="H162" s="367" t="n">
        <f aca="false">'Per item requirement'!M162*'Global Stock listing'!$H$28</f>
        <v>0</v>
      </c>
      <c r="I162" s="368" t="n">
        <f aca="false">'Per item requirement'!N162*'Global Stock listing'!$H$29</f>
        <v>0</v>
      </c>
      <c r="J162" s="368" t="n">
        <f aca="false">'Per item requirement'!O162*'Global Stock listing'!$H$30</f>
        <v>0</v>
      </c>
      <c r="K162" s="368" t="n">
        <f aca="false">'Per item requirement'!P162*'Global Stock listing'!$H$31</f>
        <v>0</v>
      </c>
      <c r="L162" s="368" t="n">
        <f aca="false">'Per item requirement'!Q162*'Global Stock listing'!$H$32</f>
        <v>0</v>
      </c>
      <c r="M162" s="369" t="n">
        <f aca="false">'Per item requirement'!R162*'Global Stock listing'!$H$33</f>
        <v>0</v>
      </c>
      <c r="N162" s="367" t="n">
        <f aca="false">'Per item requirement'!S162*'Global Stock listing'!$H$34</f>
        <v>0</v>
      </c>
      <c r="O162" s="368" t="n">
        <f aca="false">'Per item requirement'!T162*'Global Stock listing'!$H$35</f>
        <v>0</v>
      </c>
      <c r="P162" s="368" t="n">
        <f aca="false">'Per item requirement'!U162*'Global Stock listing'!$H$36</f>
        <v>0</v>
      </c>
      <c r="Q162" s="369" t="n">
        <f aca="false">'Per item requirement'!V162*'Global Stock listing'!$H$37</f>
        <v>0</v>
      </c>
      <c r="R162" s="371" t="n">
        <f aca="false">'Per item requirement'!W162*'Global Stock listing'!$H$38</f>
        <v>0</v>
      </c>
      <c r="S162" s="366" t="n">
        <f aca="false">'Per item requirement'!X162*'Global Stock listing'!$H$39</f>
        <v>0</v>
      </c>
      <c r="T162" s="367" t="n">
        <f aca="false">'Per item requirement'!Y162*'Global Stock listing'!$H$40</f>
        <v>0</v>
      </c>
      <c r="U162" s="368" t="n">
        <f aca="false">'Per item requirement'!Z162*'Global Stock listing'!$H$41</f>
        <v>0</v>
      </c>
      <c r="V162" s="368" t="n">
        <f aca="false">'Per item requirement'!AA162*'Global Stock listing'!$H$43</f>
        <v>0</v>
      </c>
      <c r="W162" s="369" t="n">
        <f aca="false">'Per item requirement'!AB162*'Global Stock listing'!$H$42</f>
        <v>0</v>
      </c>
      <c r="X162" s="367" t="n">
        <f aca="false">'Per item requirement'!AC162*'Global Stock listing'!$H$54</f>
        <v>0</v>
      </c>
      <c r="Y162" s="368" t="n">
        <f aca="false">'Per item requirement'!AD162*'Global Stock listing'!$H$46</f>
        <v>0</v>
      </c>
      <c r="Z162" s="368" t="n">
        <f aca="false">'Per item requirement'!AE162*'Global Stock listing'!$H$52</f>
        <v>0</v>
      </c>
      <c r="AA162" s="368" t="n">
        <f aca="false">'Per item requirement'!AF162*'Global Stock listing'!$H$50</f>
        <v>0</v>
      </c>
      <c r="AB162" s="368" t="n">
        <f aca="false">'Per item requirement'!AG162*'Global Stock listing'!$H$51</f>
        <v>0</v>
      </c>
      <c r="AC162" s="368" t="n">
        <f aca="false">'Per item requirement'!AH162*'Global Stock listing'!$H$48</f>
        <v>0</v>
      </c>
      <c r="AD162" s="368" t="n">
        <f aca="false">'Per item requirement'!AI162*'Global Stock listing'!$H$47</f>
        <v>0</v>
      </c>
      <c r="AE162" s="368" t="n">
        <f aca="false">'Per item requirement'!AJ162*'Global Stock listing'!$H$45</f>
        <v>0</v>
      </c>
      <c r="AF162" s="368" t="n">
        <f aca="false">'Per item requirement'!AK162*'Global Stock listing'!$H$44</f>
        <v>0</v>
      </c>
      <c r="AG162" s="368" t="n">
        <f aca="false">'Per item requirement'!AL162*'Global Stock listing'!$H$49</f>
        <v>0</v>
      </c>
      <c r="AH162" s="368" t="n">
        <f aca="false">'Per item requirement'!AM162*'Global Stock listing'!$H$53</f>
        <v>0</v>
      </c>
      <c r="AI162" s="368" t="n">
        <f aca="false">'Per item requirement'!AN162*'Global Stock listing'!$H$55</f>
        <v>0</v>
      </c>
      <c r="AJ162" s="368" t="n">
        <f aca="false">'Per item requirement'!AO162*'Global Stock listing'!$H$56</f>
        <v>0</v>
      </c>
      <c r="AK162" s="368" t="n">
        <f aca="false">'Per item requirement'!AP162*'Global Stock listing'!$H$57</f>
        <v>0</v>
      </c>
      <c r="AL162" s="368" t="n">
        <f aca="false">'Per item requirement'!AQ162*'Global Stock listing'!$H$58</f>
        <v>0</v>
      </c>
      <c r="AM162" s="368" t="n">
        <f aca="false">'Per item requirement'!AR162*'Global Stock listing'!$H$59</f>
        <v>0</v>
      </c>
      <c r="AN162" s="368" t="n">
        <f aca="false">'Per item requirement'!AS162*'Global Stock listing'!$H$60</f>
        <v>0</v>
      </c>
      <c r="AO162" s="368" t="n">
        <f aca="false">'Per item requirement'!AT162*'Global Stock listing'!$H$61</f>
        <v>0</v>
      </c>
      <c r="AP162" s="368" t="n">
        <f aca="false">'Per item requirement'!AU162*'Global Stock listing'!$H$62</f>
        <v>0</v>
      </c>
      <c r="AQ162" s="368" t="n">
        <f aca="false">'Per item requirement'!AV162*'Global Stock listing'!$H$63</f>
        <v>0</v>
      </c>
      <c r="AR162" s="368" t="n">
        <f aca="false">'Per item requirement'!AW162*'Global Stock listing'!$H$64</f>
        <v>0</v>
      </c>
      <c r="AS162" s="368" t="n">
        <f aca="false">'Per item requirement'!AX162*'Global Stock listing'!$H$65</f>
        <v>0</v>
      </c>
      <c r="AT162" s="368" t="n">
        <f aca="false">'Per item requirement'!AY162*'Global Stock listing'!$H$66</f>
        <v>0</v>
      </c>
      <c r="AU162" s="368" t="n">
        <f aca="false">'Per item requirement'!AZ162*'Global Stock listing'!$H$67</f>
        <v>0</v>
      </c>
      <c r="AV162" s="368" t="n">
        <f aca="false">'Per item requirement'!BA162*'Global Stock listing'!$H$68</f>
        <v>0</v>
      </c>
      <c r="AW162" s="368" t="n">
        <f aca="false">'Per item requirement'!BB162*'Global Stock listing'!$H$69</f>
        <v>0</v>
      </c>
      <c r="AX162" s="368" t="n">
        <f aca="false">'Per item requirement'!BC162*'Global Stock listing'!$H$70</f>
        <v>0</v>
      </c>
      <c r="AY162" s="368" t="n">
        <f aca="false">'Per item requirement'!BD162*'Global Stock listing'!$H$71</f>
        <v>0</v>
      </c>
      <c r="AZ162" s="368" t="n">
        <f aca="false">'Per item requirement'!BE162*'Global Stock listing'!$H$72</f>
        <v>0</v>
      </c>
      <c r="BA162" s="368" t="n">
        <f aca="false">'Per item requirement'!BF162*'Global Stock listing'!$H$73</f>
        <v>0</v>
      </c>
      <c r="BB162" s="368" t="n">
        <f aca="false">'Per item requirement'!BG162*'Global Stock listing'!$H$74</f>
        <v>0</v>
      </c>
      <c r="BC162" s="366" t="n">
        <f aca="false">'Per item requirement'!BH162*'Global Stock listing'!$G$12</f>
        <v>0</v>
      </c>
      <c r="BD162" s="366" t="n">
        <f aca="false">'Per item requirement'!BI162*'Global Stock listing'!$G$13</f>
        <v>0</v>
      </c>
      <c r="BE162" s="366" t="n">
        <f aca="false">'Per item requirement'!BJ162*'Global Stock listing'!$G$14</f>
        <v>0</v>
      </c>
      <c r="BF162" s="366" t="n">
        <f aca="false">'Per item requirement'!BK162*'Global Stock listing'!$G$15</f>
        <v>0</v>
      </c>
      <c r="BG162" s="366" t="n">
        <f aca="false">'Per item requirement'!BL162*'Global Stock listing'!$G$16</f>
        <v>0</v>
      </c>
      <c r="BH162" s="366" t="n">
        <f aca="false">'Per item requirement'!BM162*'Global Stock listing'!$G$17</f>
        <v>0</v>
      </c>
      <c r="BI162" s="366" t="n">
        <f aca="false">'Per item requirement'!BN162*'Global Stock listing'!$G$18</f>
        <v>0</v>
      </c>
      <c r="BJ162" s="366" t="n">
        <f aca="false">'Per item requirement'!BO162*'Global Stock listing'!$G$19</f>
        <v>0</v>
      </c>
      <c r="BK162" s="366" t="n">
        <f aca="false">'Per item requirement'!BP162*'Global Stock listing'!$G$20</f>
        <v>0</v>
      </c>
      <c r="BL162" s="366" t="n">
        <f aca="false">'Per item requirement'!BQ162*'Global Stock listing'!$G$21</f>
        <v>0</v>
      </c>
    </row>
    <row r="163" customFormat="false" ht="15" hidden="false" customHeight="false" outlineLevel="0" collapsed="false">
      <c r="A163" s="358"/>
      <c r="B163" s="365" t="n">
        <f aca="false">'Additional items'!$I10</f>
        <v>0</v>
      </c>
      <c r="C163" s="365"/>
      <c r="D163" s="365"/>
      <c r="E163" s="365"/>
      <c r="F163" s="365"/>
      <c r="G163" s="366" t="n">
        <f aca="false">SUM(H163:BL163)</f>
        <v>0</v>
      </c>
      <c r="H163" s="367" t="n">
        <f aca="false">'Per item requirement'!M163*'Global Stock listing'!$H$28</f>
        <v>0</v>
      </c>
      <c r="I163" s="368" t="n">
        <f aca="false">'Per item requirement'!N163*'Global Stock listing'!$H$29</f>
        <v>0</v>
      </c>
      <c r="J163" s="368" t="n">
        <f aca="false">'Per item requirement'!O163*'Global Stock listing'!$H$30</f>
        <v>0</v>
      </c>
      <c r="K163" s="368" t="n">
        <f aca="false">'Per item requirement'!P163*'Global Stock listing'!$H$31</f>
        <v>0</v>
      </c>
      <c r="L163" s="368" t="n">
        <f aca="false">'Per item requirement'!Q163*'Global Stock listing'!$H$32</f>
        <v>0</v>
      </c>
      <c r="M163" s="369" t="n">
        <f aca="false">'Per item requirement'!R163*'Global Stock listing'!$H$33</f>
        <v>0</v>
      </c>
      <c r="N163" s="367" t="n">
        <f aca="false">'Per item requirement'!S163*'Global Stock listing'!$H$34</f>
        <v>0</v>
      </c>
      <c r="O163" s="368" t="n">
        <f aca="false">'Per item requirement'!T163*'Global Stock listing'!$H$35</f>
        <v>0</v>
      </c>
      <c r="P163" s="368" t="n">
        <f aca="false">'Per item requirement'!U163*'Global Stock listing'!$H$36</f>
        <v>0</v>
      </c>
      <c r="Q163" s="369" t="n">
        <f aca="false">'Per item requirement'!V163*'Global Stock listing'!$H$37</f>
        <v>0</v>
      </c>
      <c r="R163" s="371" t="n">
        <f aca="false">'Per item requirement'!W163*'Global Stock listing'!$H$38</f>
        <v>0</v>
      </c>
      <c r="S163" s="366" t="n">
        <f aca="false">'Per item requirement'!X163*'Global Stock listing'!$H$39</f>
        <v>0</v>
      </c>
      <c r="T163" s="367" t="n">
        <f aca="false">'Per item requirement'!Y163*'Global Stock listing'!$H$40</f>
        <v>0</v>
      </c>
      <c r="U163" s="368" t="n">
        <f aca="false">'Per item requirement'!Z163*'Global Stock listing'!$H$41</f>
        <v>0</v>
      </c>
      <c r="V163" s="368" t="n">
        <f aca="false">'Per item requirement'!AA163*'Global Stock listing'!$H$43</f>
        <v>0</v>
      </c>
      <c r="W163" s="369" t="n">
        <f aca="false">'Per item requirement'!AB163*'Global Stock listing'!$H$42</f>
        <v>0</v>
      </c>
      <c r="X163" s="367" t="n">
        <f aca="false">'Per item requirement'!AC163*'Global Stock listing'!$H$54</f>
        <v>0</v>
      </c>
      <c r="Y163" s="368" t="n">
        <f aca="false">'Per item requirement'!AD163*'Global Stock listing'!$H$46</f>
        <v>0</v>
      </c>
      <c r="Z163" s="368" t="n">
        <f aca="false">'Per item requirement'!AE163*'Global Stock listing'!$H$52</f>
        <v>0</v>
      </c>
      <c r="AA163" s="368" t="n">
        <f aca="false">'Per item requirement'!AF163*'Global Stock listing'!$H$50</f>
        <v>0</v>
      </c>
      <c r="AB163" s="368" t="n">
        <f aca="false">'Per item requirement'!AG163*'Global Stock listing'!$H$51</f>
        <v>0</v>
      </c>
      <c r="AC163" s="368" t="n">
        <f aca="false">'Per item requirement'!AH163*'Global Stock listing'!$H$48</f>
        <v>0</v>
      </c>
      <c r="AD163" s="368" t="n">
        <f aca="false">'Per item requirement'!AI163*'Global Stock listing'!$H$47</f>
        <v>0</v>
      </c>
      <c r="AE163" s="368" t="n">
        <f aca="false">'Per item requirement'!AJ163*'Global Stock listing'!$H$45</f>
        <v>0</v>
      </c>
      <c r="AF163" s="368" t="n">
        <f aca="false">'Per item requirement'!AK163*'Global Stock listing'!$H$44</f>
        <v>0</v>
      </c>
      <c r="AG163" s="368" t="n">
        <f aca="false">'Per item requirement'!AL163*'Global Stock listing'!$H$49</f>
        <v>0</v>
      </c>
      <c r="AH163" s="368" t="n">
        <f aca="false">'Per item requirement'!AM163*'Global Stock listing'!$H$53</f>
        <v>0</v>
      </c>
      <c r="AI163" s="368" t="n">
        <f aca="false">'Per item requirement'!AN163*'Global Stock listing'!$H$55</f>
        <v>0</v>
      </c>
      <c r="AJ163" s="368" t="n">
        <f aca="false">'Per item requirement'!AO163*'Global Stock listing'!$H$56</f>
        <v>0</v>
      </c>
      <c r="AK163" s="368" t="n">
        <f aca="false">'Per item requirement'!AP163*'Global Stock listing'!$H$57</f>
        <v>0</v>
      </c>
      <c r="AL163" s="368" t="n">
        <f aca="false">'Per item requirement'!AQ163*'Global Stock listing'!$H$58</f>
        <v>0</v>
      </c>
      <c r="AM163" s="368" t="n">
        <f aca="false">'Per item requirement'!AR163*'Global Stock listing'!$H$59</f>
        <v>0</v>
      </c>
      <c r="AN163" s="368" t="n">
        <f aca="false">'Per item requirement'!AS163*'Global Stock listing'!$H$60</f>
        <v>0</v>
      </c>
      <c r="AO163" s="368" t="n">
        <f aca="false">'Per item requirement'!AT163*'Global Stock listing'!$H$61</f>
        <v>0</v>
      </c>
      <c r="AP163" s="368" t="n">
        <f aca="false">'Per item requirement'!AU163*'Global Stock listing'!$H$62</f>
        <v>0</v>
      </c>
      <c r="AQ163" s="368" t="n">
        <f aca="false">'Per item requirement'!AV163*'Global Stock listing'!$H$63</f>
        <v>0</v>
      </c>
      <c r="AR163" s="368" t="n">
        <f aca="false">'Per item requirement'!AW163*'Global Stock listing'!$H$64</f>
        <v>0</v>
      </c>
      <c r="AS163" s="368" t="n">
        <f aca="false">'Per item requirement'!AX163*'Global Stock listing'!$H$65</f>
        <v>0</v>
      </c>
      <c r="AT163" s="368" t="n">
        <f aca="false">'Per item requirement'!AY163*'Global Stock listing'!$H$66</f>
        <v>0</v>
      </c>
      <c r="AU163" s="368" t="n">
        <f aca="false">'Per item requirement'!AZ163*'Global Stock listing'!$H$67</f>
        <v>0</v>
      </c>
      <c r="AV163" s="368" t="n">
        <f aca="false">'Per item requirement'!BA163*'Global Stock listing'!$H$68</f>
        <v>0</v>
      </c>
      <c r="AW163" s="368" t="n">
        <f aca="false">'Per item requirement'!BB163*'Global Stock listing'!$H$69</f>
        <v>0</v>
      </c>
      <c r="AX163" s="368" t="n">
        <f aca="false">'Per item requirement'!BC163*'Global Stock listing'!$H$70</f>
        <v>0</v>
      </c>
      <c r="AY163" s="368" t="n">
        <f aca="false">'Per item requirement'!BD163*'Global Stock listing'!$H$71</f>
        <v>0</v>
      </c>
      <c r="AZ163" s="368" t="n">
        <f aca="false">'Per item requirement'!BE163*'Global Stock listing'!$H$72</f>
        <v>0</v>
      </c>
      <c r="BA163" s="368" t="n">
        <f aca="false">'Per item requirement'!BF163*'Global Stock listing'!$H$73</f>
        <v>0</v>
      </c>
      <c r="BB163" s="368" t="n">
        <f aca="false">'Per item requirement'!BG163*'Global Stock listing'!$H$74</f>
        <v>0</v>
      </c>
      <c r="BC163" s="366" t="n">
        <f aca="false">'Per item requirement'!BH163*'Global Stock listing'!$G$12</f>
        <v>0</v>
      </c>
      <c r="BD163" s="366" t="n">
        <f aca="false">'Per item requirement'!BI163*'Global Stock listing'!$G$13</f>
        <v>0</v>
      </c>
      <c r="BE163" s="366" t="n">
        <f aca="false">'Per item requirement'!BJ163*'Global Stock listing'!$G$14</f>
        <v>0</v>
      </c>
      <c r="BF163" s="366" t="n">
        <f aca="false">'Per item requirement'!BK163*'Global Stock listing'!$G$15</f>
        <v>0</v>
      </c>
      <c r="BG163" s="366" t="n">
        <f aca="false">'Per item requirement'!BL163*'Global Stock listing'!$G$16</f>
        <v>0</v>
      </c>
      <c r="BH163" s="366" t="n">
        <f aca="false">'Per item requirement'!BM163*'Global Stock listing'!$G$17</f>
        <v>0</v>
      </c>
      <c r="BI163" s="366" t="n">
        <f aca="false">'Per item requirement'!BN163*'Global Stock listing'!$G$18</f>
        <v>0</v>
      </c>
      <c r="BJ163" s="366" t="n">
        <f aca="false">'Per item requirement'!BO163*'Global Stock listing'!$G$19</f>
        <v>0</v>
      </c>
      <c r="BK163" s="366" t="n">
        <f aca="false">'Per item requirement'!BP163*'Global Stock listing'!$G$20</f>
        <v>0</v>
      </c>
      <c r="BL163" s="366" t="n">
        <f aca="false">'Per item requirement'!BQ163*'Global Stock listing'!$G$21</f>
        <v>0</v>
      </c>
    </row>
    <row r="164" customFormat="false" ht="15" hidden="false" customHeight="false" outlineLevel="0" collapsed="false">
      <c r="A164" s="358"/>
      <c r="B164" s="365" t="n">
        <f aca="false">'Additional items'!$I11</f>
        <v>0</v>
      </c>
      <c r="C164" s="365"/>
      <c r="D164" s="365"/>
      <c r="E164" s="365"/>
      <c r="F164" s="365"/>
      <c r="G164" s="366" t="n">
        <f aca="false">SUM(H164:BL164)</f>
        <v>0</v>
      </c>
      <c r="H164" s="367" t="n">
        <f aca="false">'Per item requirement'!M164*'Global Stock listing'!$H$28</f>
        <v>0</v>
      </c>
      <c r="I164" s="368" t="n">
        <f aca="false">'Per item requirement'!N164*'Global Stock listing'!$H$29</f>
        <v>0</v>
      </c>
      <c r="J164" s="368" t="n">
        <f aca="false">'Per item requirement'!O164*'Global Stock listing'!$H$30</f>
        <v>0</v>
      </c>
      <c r="K164" s="368" t="n">
        <f aca="false">'Per item requirement'!P164*'Global Stock listing'!$H$31</f>
        <v>0</v>
      </c>
      <c r="L164" s="368" t="n">
        <f aca="false">'Per item requirement'!Q164*'Global Stock listing'!$H$32</f>
        <v>0</v>
      </c>
      <c r="M164" s="369" t="n">
        <f aca="false">'Per item requirement'!R164*'Global Stock listing'!$H$33</f>
        <v>0</v>
      </c>
      <c r="N164" s="367" t="n">
        <f aca="false">'Per item requirement'!S164*'Global Stock listing'!$H$34</f>
        <v>0</v>
      </c>
      <c r="O164" s="368" t="n">
        <f aca="false">'Per item requirement'!T164*'Global Stock listing'!$H$35</f>
        <v>0</v>
      </c>
      <c r="P164" s="368" t="n">
        <f aca="false">'Per item requirement'!U164*'Global Stock listing'!$H$36</f>
        <v>0</v>
      </c>
      <c r="Q164" s="369" t="n">
        <f aca="false">'Per item requirement'!V164*'Global Stock listing'!$H$37</f>
        <v>0</v>
      </c>
      <c r="R164" s="371" t="n">
        <f aca="false">'Per item requirement'!W164*'Global Stock listing'!$H$38</f>
        <v>0</v>
      </c>
      <c r="S164" s="366" t="n">
        <f aca="false">'Per item requirement'!X164*'Global Stock listing'!$H$39</f>
        <v>0</v>
      </c>
      <c r="T164" s="367" t="n">
        <f aca="false">'Per item requirement'!Y164*'Global Stock listing'!$H$40</f>
        <v>0</v>
      </c>
      <c r="U164" s="368" t="n">
        <f aca="false">'Per item requirement'!Z164*'Global Stock listing'!$H$41</f>
        <v>0</v>
      </c>
      <c r="V164" s="368" t="n">
        <f aca="false">'Per item requirement'!AA164*'Global Stock listing'!$H$43</f>
        <v>0</v>
      </c>
      <c r="W164" s="369" t="n">
        <f aca="false">'Per item requirement'!AB164*'Global Stock listing'!$H$42</f>
        <v>0</v>
      </c>
      <c r="X164" s="367" t="n">
        <f aca="false">'Per item requirement'!AC164*'Global Stock listing'!$H$54</f>
        <v>0</v>
      </c>
      <c r="Y164" s="368" t="n">
        <f aca="false">'Per item requirement'!AD164*'Global Stock listing'!$H$46</f>
        <v>0</v>
      </c>
      <c r="Z164" s="368" t="n">
        <f aca="false">'Per item requirement'!AE164*'Global Stock listing'!$H$52</f>
        <v>0</v>
      </c>
      <c r="AA164" s="368" t="n">
        <f aca="false">'Per item requirement'!AF164*'Global Stock listing'!$H$50</f>
        <v>0</v>
      </c>
      <c r="AB164" s="368" t="n">
        <f aca="false">'Per item requirement'!AG164*'Global Stock listing'!$H$51</f>
        <v>0</v>
      </c>
      <c r="AC164" s="368" t="n">
        <f aca="false">'Per item requirement'!AH164*'Global Stock listing'!$H$48</f>
        <v>0</v>
      </c>
      <c r="AD164" s="368" t="n">
        <f aca="false">'Per item requirement'!AI164*'Global Stock listing'!$H$47</f>
        <v>0</v>
      </c>
      <c r="AE164" s="368" t="n">
        <f aca="false">'Per item requirement'!AJ164*'Global Stock listing'!$H$45</f>
        <v>0</v>
      </c>
      <c r="AF164" s="368" t="n">
        <f aca="false">'Per item requirement'!AK164*'Global Stock listing'!$H$44</f>
        <v>0</v>
      </c>
      <c r="AG164" s="368" t="n">
        <f aca="false">'Per item requirement'!AL164*'Global Stock listing'!$H$49</f>
        <v>0</v>
      </c>
      <c r="AH164" s="368" t="n">
        <f aca="false">'Per item requirement'!AM164*'Global Stock listing'!$H$53</f>
        <v>0</v>
      </c>
      <c r="AI164" s="368" t="n">
        <f aca="false">'Per item requirement'!AN164*'Global Stock listing'!$H$55</f>
        <v>0</v>
      </c>
      <c r="AJ164" s="368" t="n">
        <f aca="false">'Per item requirement'!AO164*'Global Stock listing'!$H$56</f>
        <v>0</v>
      </c>
      <c r="AK164" s="368" t="n">
        <f aca="false">'Per item requirement'!AP164*'Global Stock listing'!$H$57</f>
        <v>0</v>
      </c>
      <c r="AL164" s="368" t="n">
        <f aca="false">'Per item requirement'!AQ164*'Global Stock listing'!$H$58</f>
        <v>0</v>
      </c>
      <c r="AM164" s="368" t="n">
        <f aca="false">'Per item requirement'!AR164*'Global Stock listing'!$H$59</f>
        <v>0</v>
      </c>
      <c r="AN164" s="368" t="n">
        <f aca="false">'Per item requirement'!AS164*'Global Stock listing'!$H$60</f>
        <v>0</v>
      </c>
      <c r="AO164" s="368" t="n">
        <f aca="false">'Per item requirement'!AT164*'Global Stock listing'!$H$61</f>
        <v>0</v>
      </c>
      <c r="AP164" s="368" t="n">
        <f aca="false">'Per item requirement'!AU164*'Global Stock listing'!$H$62</f>
        <v>0</v>
      </c>
      <c r="AQ164" s="368" t="n">
        <f aca="false">'Per item requirement'!AV164*'Global Stock listing'!$H$63</f>
        <v>0</v>
      </c>
      <c r="AR164" s="368" t="n">
        <f aca="false">'Per item requirement'!AW164*'Global Stock listing'!$H$64</f>
        <v>0</v>
      </c>
      <c r="AS164" s="368" t="n">
        <f aca="false">'Per item requirement'!AX164*'Global Stock listing'!$H$65</f>
        <v>0</v>
      </c>
      <c r="AT164" s="368" t="n">
        <f aca="false">'Per item requirement'!AY164*'Global Stock listing'!$H$66</f>
        <v>0</v>
      </c>
      <c r="AU164" s="368" t="n">
        <f aca="false">'Per item requirement'!AZ164*'Global Stock listing'!$H$67</f>
        <v>0</v>
      </c>
      <c r="AV164" s="368" t="n">
        <f aca="false">'Per item requirement'!BA164*'Global Stock listing'!$H$68</f>
        <v>0</v>
      </c>
      <c r="AW164" s="368" t="n">
        <f aca="false">'Per item requirement'!BB164*'Global Stock listing'!$H$69</f>
        <v>0</v>
      </c>
      <c r="AX164" s="368" t="n">
        <f aca="false">'Per item requirement'!BC164*'Global Stock listing'!$H$70</f>
        <v>0</v>
      </c>
      <c r="AY164" s="368" t="n">
        <f aca="false">'Per item requirement'!BD164*'Global Stock listing'!$H$71</f>
        <v>0</v>
      </c>
      <c r="AZ164" s="368" t="n">
        <f aca="false">'Per item requirement'!BE164*'Global Stock listing'!$H$72</f>
        <v>0</v>
      </c>
      <c r="BA164" s="368" t="n">
        <f aca="false">'Per item requirement'!BF164*'Global Stock listing'!$H$73</f>
        <v>0</v>
      </c>
      <c r="BB164" s="368" t="n">
        <f aca="false">'Per item requirement'!BG164*'Global Stock listing'!$H$74</f>
        <v>0</v>
      </c>
      <c r="BC164" s="366" t="n">
        <f aca="false">'Per item requirement'!BH164*'Global Stock listing'!$G$12</f>
        <v>0</v>
      </c>
      <c r="BD164" s="366" t="n">
        <f aca="false">'Per item requirement'!BI164*'Global Stock listing'!$G$13</f>
        <v>0</v>
      </c>
      <c r="BE164" s="366" t="n">
        <f aca="false">'Per item requirement'!BJ164*'Global Stock listing'!$G$14</f>
        <v>0</v>
      </c>
      <c r="BF164" s="366" t="n">
        <f aca="false">'Per item requirement'!BK164*'Global Stock listing'!$G$15</f>
        <v>0</v>
      </c>
      <c r="BG164" s="366" t="n">
        <f aca="false">'Per item requirement'!BL164*'Global Stock listing'!$G$16</f>
        <v>0</v>
      </c>
      <c r="BH164" s="366" t="n">
        <f aca="false">'Per item requirement'!BM164*'Global Stock listing'!$G$17</f>
        <v>0</v>
      </c>
      <c r="BI164" s="366" t="n">
        <f aca="false">'Per item requirement'!BN164*'Global Stock listing'!$G$18</f>
        <v>0</v>
      </c>
      <c r="BJ164" s="366" t="n">
        <f aca="false">'Per item requirement'!BO164*'Global Stock listing'!$G$19</f>
        <v>0</v>
      </c>
      <c r="BK164" s="366" t="n">
        <f aca="false">'Per item requirement'!BP164*'Global Stock listing'!$G$20</f>
        <v>0</v>
      </c>
      <c r="BL164" s="366" t="n">
        <f aca="false">'Per item requirement'!BQ164*'Global Stock listing'!$G$21</f>
        <v>0</v>
      </c>
    </row>
    <row r="165" customFormat="false" ht="15" hidden="false" customHeight="false" outlineLevel="0" collapsed="false">
      <c r="A165" s="358"/>
      <c r="B165" s="365" t="n">
        <f aca="false">'Additional items'!$I12</f>
        <v>0</v>
      </c>
      <c r="C165" s="365"/>
      <c r="D165" s="365"/>
      <c r="E165" s="365"/>
      <c r="F165" s="365"/>
      <c r="G165" s="366" t="n">
        <f aca="false">SUM(H165:BL165)</f>
        <v>0</v>
      </c>
      <c r="H165" s="367" t="n">
        <f aca="false">'Per item requirement'!M165*'Global Stock listing'!$H$28</f>
        <v>0</v>
      </c>
      <c r="I165" s="368" t="n">
        <f aca="false">'Per item requirement'!N165*'Global Stock listing'!$H$29</f>
        <v>0</v>
      </c>
      <c r="J165" s="368" t="n">
        <f aca="false">'Per item requirement'!O165*'Global Stock listing'!$H$30</f>
        <v>0</v>
      </c>
      <c r="K165" s="368" t="n">
        <f aca="false">'Per item requirement'!P165*'Global Stock listing'!$H$31</f>
        <v>0</v>
      </c>
      <c r="L165" s="368" t="n">
        <f aca="false">'Per item requirement'!Q165*'Global Stock listing'!$H$32</f>
        <v>0</v>
      </c>
      <c r="M165" s="369" t="n">
        <f aca="false">'Per item requirement'!R165*'Global Stock listing'!$H$33</f>
        <v>0</v>
      </c>
      <c r="N165" s="367" t="n">
        <f aca="false">'Per item requirement'!S165*'Global Stock listing'!$H$34</f>
        <v>0</v>
      </c>
      <c r="O165" s="368" t="n">
        <f aca="false">'Per item requirement'!T165*'Global Stock listing'!$H$35</f>
        <v>0</v>
      </c>
      <c r="P165" s="368" t="n">
        <f aca="false">'Per item requirement'!U165*'Global Stock listing'!$H$36</f>
        <v>0</v>
      </c>
      <c r="Q165" s="369" t="n">
        <f aca="false">'Per item requirement'!V165*'Global Stock listing'!$H$37</f>
        <v>0</v>
      </c>
      <c r="R165" s="371" t="n">
        <f aca="false">'Per item requirement'!W165*'Global Stock listing'!$H$38</f>
        <v>0</v>
      </c>
      <c r="S165" s="366" t="n">
        <f aca="false">'Per item requirement'!X165*'Global Stock listing'!$H$39</f>
        <v>0</v>
      </c>
      <c r="T165" s="367" t="n">
        <f aca="false">'Per item requirement'!Y165*'Global Stock listing'!$H$40</f>
        <v>0</v>
      </c>
      <c r="U165" s="368" t="n">
        <f aca="false">'Per item requirement'!Z165*'Global Stock listing'!$H$41</f>
        <v>0</v>
      </c>
      <c r="V165" s="368" t="n">
        <f aca="false">'Per item requirement'!AA165*'Global Stock listing'!$H$43</f>
        <v>0</v>
      </c>
      <c r="W165" s="369" t="n">
        <f aca="false">'Per item requirement'!AB165*'Global Stock listing'!$H$42</f>
        <v>0</v>
      </c>
      <c r="X165" s="367" t="n">
        <f aca="false">'Per item requirement'!AC165*'Global Stock listing'!$H$54</f>
        <v>0</v>
      </c>
      <c r="Y165" s="368" t="n">
        <f aca="false">'Per item requirement'!AD165*'Global Stock listing'!$H$46</f>
        <v>0</v>
      </c>
      <c r="Z165" s="368" t="n">
        <f aca="false">'Per item requirement'!AE165*'Global Stock listing'!$H$52</f>
        <v>0</v>
      </c>
      <c r="AA165" s="368" t="n">
        <f aca="false">'Per item requirement'!AF165*'Global Stock listing'!$H$50</f>
        <v>0</v>
      </c>
      <c r="AB165" s="368" t="n">
        <f aca="false">'Per item requirement'!AG165*'Global Stock listing'!$H$51</f>
        <v>0</v>
      </c>
      <c r="AC165" s="368" t="n">
        <f aca="false">'Per item requirement'!AH165*'Global Stock listing'!$H$48</f>
        <v>0</v>
      </c>
      <c r="AD165" s="368" t="n">
        <f aca="false">'Per item requirement'!AI165*'Global Stock listing'!$H$47</f>
        <v>0</v>
      </c>
      <c r="AE165" s="368" t="n">
        <f aca="false">'Per item requirement'!AJ165*'Global Stock listing'!$H$45</f>
        <v>0</v>
      </c>
      <c r="AF165" s="368" t="n">
        <f aca="false">'Per item requirement'!AK165*'Global Stock listing'!$H$44</f>
        <v>0</v>
      </c>
      <c r="AG165" s="368" t="n">
        <f aca="false">'Per item requirement'!AL165*'Global Stock listing'!$H$49</f>
        <v>0</v>
      </c>
      <c r="AH165" s="368" t="n">
        <f aca="false">'Per item requirement'!AM165*'Global Stock listing'!$H$53</f>
        <v>0</v>
      </c>
      <c r="AI165" s="368" t="n">
        <f aca="false">'Per item requirement'!AN165*'Global Stock listing'!$H$55</f>
        <v>0</v>
      </c>
      <c r="AJ165" s="368" t="n">
        <f aca="false">'Per item requirement'!AO165*'Global Stock listing'!$H$56</f>
        <v>0</v>
      </c>
      <c r="AK165" s="368" t="n">
        <f aca="false">'Per item requirement'!AP165*'Global Stock listing'!$H$57</f>
        <v>0</v>
      </c>
      <c r="AL165" s="368" t="n">
        <f aca="false">'Per item requirement'!AQ165*'Global Stock listing'!$H$58</f>
        <v>0</v>
      </c>
      <c r="AM165" s="368" t="n">
        <f aca="false">'Per item requirement'!AR165*'Global Stock listing'!$H$59</f>
        <v>0</v>
      </c>
      <c r="AN165" s="368" t="n">
        <f aca="false">'Per item requirement'!AS165*'Global Stock listing'!$H$60</f>
        <v>0</v>
      </c>
      <c r="AO165" s="368" t="n">
        <f aca="false">'Per item requirement'!AT165*'Global Stock listing'!$H$61</f>
        <v>0</v>
      </c>
      <c r="AP165" s="368" t="n">
        <f aca="false">'Per item requirement'!AU165*'Global Stock listing'!$H$62</f>
        <v>0</v>
      </c>
      <c r="AQ165" s="368" t="n">
        <f aca="false">'Per item requirement'!AV165*'Global Stock listing'!$H$63</f>
        <v>0</v>
      </c>
      <c r="AR165" s="368" t="n">
        <f aca="false">'Per item requirement'!AW165*'Global Stock listing'!$H$64</f>
        <v>0</v>
      </c>
      <c r="AS165" s="368" t="n">
        <f aca="false">'Per item requirement'!AX165*'Global Stock listing'!$H$65</f>
        <v>0</v>
      </c>
      <c r="AT165" s="368" t="n">
        <f aca="false">'Per item requirement'!AY165*'Global Stock listing'!$H$66</f>
        <v>0</v>
      </c>
      <c r="AU165" s="368" t="n">
        <f aca="false">'Per item requirement'!AZ165*'Global Stock listing'!$H$67</f>
        <v>0</v>
      </c>
      <c r="AV165" s="368" t="n">
        <f aca="false">'Per item requirement'!BA165*'Global Stock listing'!$H$68</f>
        <v>0</v>
      </c>
      <c r="AW165" s="368" t="n">
        <f aca="false">'Per item requirement'!BB165*'Global Stock listing'!$H$69</f>
        <v>0</v>
      </c>
      <c r="AX165" s="368" t="n">
        <f aca="false">'Per item requirement'!BC165*'Global Stock listing'!$H$70</f>
        <v>0</v>
      </c>
      <c r="AY165" s="368" t="n">
        <f aca="false">'Per item requirement'!BD165*'Global Stock listing'!$H$71</f>
        <v>0</v>
      </c>
      <c r="AZ165" s="368" t="n">
        <f aca="false">'Per item requirement'!BE165*'Global Stock listing'!$H$72</f>
        <v>0</v>
      </c>
      <c r="BA165" s="368" t="n">
        <f aca="false">'Per item requirement'!BF165*'Global Stock listing'!$H$73</f>
        <v>0</v>
      </c>
      <c r="BB165" s="368" t="n">
        <f aca="false">'Per item requirement'!BG165*'Global Stock listing'!$H$74</f>
        <v>0</v>
      </c>
      <c r="BC165" s="366" t="n">
        <f aca="false">'Per item requirement'!BH165*'Global Stock listing'!$G$12</f>
        <v>0</v>
      </c>
      <c r="BD165" s="366" t="n">
        <f aca="false">'Per item requirement'!BI165*'Global Stock listing'!$G$13</f>
        <v>0</v>
      </c>
      <c r="BE165" s="366" t="n">
        <f aca="false">'Per item requirement'!BJ165*'Global Stock listing'!$G$14</f>
        <v>0</v>
      </c>
      <c r="BF165" s="366" t="n">
        <f aca="false">'Per item requirement'!BK165*'Global Stock listing'!$G$15</f>
        <v>0</v>
      </c>
      <c r="BG165" s="366" t="n">
        <f aca="false">'Per item requirement'!BL165*'Global Stock listing'!$G$16</f>
        <v>0</v>
      </c>
      <c r="BH165" s="366" t="n">
        <f aca="false">'Per item requirement'!BM165*'Global Stock listing'!$G$17</f>
        <v>0</v>
      </c>
      <c r="BI165" s="366" t="n">
        <f aca="false">'Per item requirement'!BN165*'Global Stock listing'!$G$18</f>
        <v>0</v>
      </c>
      <c r="BJ165" s="366" t="n">
        <f aca="false">'Per item requirement'!BO165*'Global Stock listing'!$G$19</f>
        <v>0</v>
      </c>
      <c r="BK165" s="366" t="n">
        <f aca="false">'Per item requirement'!BP165*'Global Stock listing'!$G$20</f>
        <v>0</v>
      </c>
      <c r="BL165" s="366" t="n">
        <f aca="false">'Per item requirement'!BQ165*'Global Stock listing'!$G$21</f>
        <v>0</v>
      </c>
    </row>
    <row r="166" customFormat="false" ht="15" hidden="false" customHeight="false" outlineLevel="0" collapsed="false">
      <c r="A166" s="358"/>
      <c r="B166" s="365" t="n">
        <f aca="false">'Additional items'!$I13</f>
        <v>0</v>
      </c>
      <c r="C166" s="365"/>
      <c r="D166" s="365"/>
      <c r="E166" s="365"/>
      <c r="F166" s="365"/>
      <c r="G166" s="366" t="n">
        <f aca="false">SUM(H166:BL166)</f>
        <v>0</v>
      </c>
      <c r="H166" s="367" t="n">
        <f aca="false">'Per item requirement'!M166*'Global Stock listing'!$H$28</f>
        <v>0</v>
      </c>
      <c r="I166" s="368" t="n">
        <f aca="false">'Per item requirement'!N166*'Global Stock listing'!$H$29</f>
        <v>0</v>
      </c>
      <c r="J166" s="368" t="n">
        <f aca="false">'Per item requirement'!O166*'Global Stock listing'!$H$30</f>
        <v>0</v>
      </c>
      <c r="K166" s="368" t="n">
        <f aca="false">'Per item requirement'!P166*'Global Stock listing'!$H$31</f>
        <v>0</v>
      </c>
      <c r="L166" s="368" t="n">
        <f aca="false">'Per item requirement'!Q166*'Global Stock listing'!$H$32</f>
        <v>0</v>
      </c>
      <c r="M166" s="369" t="n">
        <f aca="false">'Per item requirement'!R166*'Global Stock listing'!$H$33</f>
        <v>0</v>
      </c>
      <c r="N166" s="367" t="n">
        <f aca="false">'Per item requirement'!S166*'Global Stock listing'!$H$34</f>
        <v>0</v>
      </c>
      <c r="O166" s="368" t="n">
        <f aca="false">'Per item requirement'!T166*'Global Stock listing'!$H$35</f>
        <v>0</v>
      </c>
      <c r="P166" s="368" t="n">
        <f aca="false">'Per item requirement'!U166*'Global Stock listing'!$H$36</f>
        <v>0</v>
      </c>
      <c r="Q166" s="369" t="n">
        <f aca="false">'Per item requirement'!V166*'Global Stock listing'!$H$37</f>
        <v>0</v>
      </c>
      <c r="R166" s="371" t="n">
        <f aca="false">'Per item requirement'!W166*'Global Stock listing'!$H$38</f>
        <v>0</v>
      </c>
      <c r="S166" s="366" t="n">
        <f aca="false">'Per item requirement'!X166*'Global Stock listing'!$H$39</f>
        <v>0</v>
      </c>
      <c r="T166" s="367" t="n">
        <f aca="false">'Per item requirement'!Y166*'Global Stock listing'!$H$40</f>
        <v>0</v>
      </c>
      <c r="U166" s="368" t="n">
        <f aca="false">'Per item requirement'!Z166*'Global Stock listing'!$H$41</f>
        <v>0</v>
      </c>
      <c r="V166" s="368" t="n">
        <f aca="false">'Per item requirement'!AA166*'Global Stock listing'!$H$43</f>
        <v>0</v>
      </c>
      <c r="W166" s="369" t="n">
        <f aca="false">'Per item requirement'!AB166*'Global Stock listing'!$H$42</f>
        <v>0</v>
      </c>
      <c r="X166" s="367" t="n">
        <f aca="false">'Per item requirement'!AC166*'Global Stock listing'!$H$54</f>
        <v>0</v>
      </c>
      <c r="Y166" s="368" t="n">
        <f aca="false">'Per item requirement'!AD166*'Global Stock listing'!$H$46</f>
        <v>0</v>
      </c>
      <c r="Z166" s="368" t="n">
        <f aca="false">'Per item requirement'!AE166*'Global Stock listing'!$H$52</f>
        <v>0</v>
      </c>
      <c r="AA166" s="368" t="n">
        <f aca="false">'Per item requirement'!AF166*'Global Stock listing'!$H$50</f>
        <v>0</v>
      </c>
      <c r="AB166" s="368" t="n">
        <f aca="false">'Per item requirement'!AG166*'Global Stock listing'!$H$51</f>
        <v>0</v>
      </c>
      <c r="AC166" s="368" t="n">
        <f aca="false">'Per item requirement'!AH166*'Global Stock listing'!$H$48</f>
        <v>0</v>
      </c>
      <c r="AD166" s="368" t="n">
        <f aca="false">'Per item requirement'!AI166*'Global Stock listing'!$H$47</f>
        <v>0</v>
      </c>
      <c r="AE166" s="368" t="n">
        <f aca="false">'Per item requirement'!AJ166*'Global Stock listing'!$H$45</f>
        <v>0</v>
      </c>
      <c r="AF166" s="368" t="n">
        <f aca="false">'Per item requirement'!AK166*'Global Stock listing'!$H$44</f>
        <v>0</v>
      </c>
      <c r="AG166" s="368" t="n">
        <f aca="false">'Per item requirement'!AL166*'Global Stock listing'!$H$49</f>
        <v>0</v>
      </c>
      <c r="AH166" s="368" t="n">
        <f aca="false">'Per item requirement'!AM166*'Global Stock listing'!$H$53</f>
        <v>0</v>
      </c>
      <c r="AI166" s="368" t="n">
        <f aca="false">'Per item requirement'!AN166*'Global Stock listing'!$H$55</f>
        <v>0</v>
      </c>
      <c r="AJ166" s="368" t="n">
        <f aca="false">'Per item requirement'!AO166*'Global Stock listing'!$H$56</f>
        <v>0</v>
      </c>
      <c r="AK166" s="368" t="n">
        <f aca="false">'Per item requirement'!AP166*'Global Stock listing'!$H$57</f>
        <v>0</v>
      </c>
      <c r="AL166" s="368" t="n">
        <f aca="false">'Per item requirement'!AQ166*'Global Stock listing'!$H$58</f>
        <v>0</v>
      </c>
      <c r="AM166" s="368" t="n">
        <f aca="false">'Per item requirement'!AR166*'Global Stock listing'!$H$59</f>
        <v>0</v>
      </c>
      <c r="AN166" s="368" t="n">
        <f aca="false">'Per item requirement'!AS166*'Global Stock listing'!$H$60</f>
        <v>0</v>
      </c>
      <c r="AO166" s="368" t="n">
        <f aca="false">'Per item requirement'!AT166*'Global Stock listing'!$H$61</f>
        <v>0</v>
      </c>
      <c r="AP166" s="368" t="n">
        <f aca="false">'Per item requirement'!AU166*'Global Stock listing'!$H$62</f>
        <v>0</v>
      </c>
      <c r="AQ166" s="368" t="n">
        <f aca="false">'Per item requirement'!AV166*'Global Stock listing'!$H$63</f>
        <v>0</v>
      </c>
      <c r="AR166" s="368" t="n">
        <f aca="false">'Per item requirement'!AW166*'Global Stock listing'!$H$64</f>
        <v>0</v>
      </c>
      <c r="AS166" s="368" t="n">
        <f aca="false">'Per item requirement'!AX166*'Global Stock listing'!$H$65</f>
        <v>0</v>
      </c>
      <c r="AT166" s="368" t="n">
        <f aca="false">'Per item requirement'!AY166*'Global Stock listing'!$H$66</f>
        <v>0</v>
      </c>
      <c r="AU166" s="368" t="n">
        <f aca="false">'Per item requirement'!AZ166*'Global Stock listing'!$H$67</f>
        <v>0</v>
      </c>
      <c r="AV166" s="368" t="n">
        <f aca="false">'Per item requirement'!BA166*'Global Stock listing'!$H$68</f>
        <v>0</v>
      </c>
      <c r="AW166" s="368" t="n">
        <f aca="false">'Per item requirement'!BB166*'Global Stock listing'!$H$69</f>
        <v>0</v>
      </c>
      <c r="AX166" s="368" t="n">
        <f aca="false">'Per item requirement'!BC166*'Global Stock listing'!$H$70</f>
        <v>0</v>
      </c>
      <c r="AY166" s="368" t="n">
        <f aca="false">'Per item requirement'!BD166*'Global Stock listing'!$H$71</f>
        <v>0</v>
      </c>
      <c r="AZ166" s="368" t="n">
        <f aca="false">'Per item requirement'!BE166*'Global Stock listing'!$H$72</f>
        <v>0</v>
      </c>
      <c r="BA166" s="368" t="n">
        <f aca="false">'Per item requirement'!BF166*'Global Stock listing'!$H$73</f>
        <v>0</v>
      </c>
      <c r="BB166" s="368" t="n">
        <f aca="false">'Per item requirement'!BG166*'Global Stock listing'!$H$74</f>
        <v>0</v>
      </c>
      <c r="BC166" s="366" t="n">
        <f aca="false">'Per item requirement'!BH166*'Global Stock listing'!$G$12</f>
        <v>0</v>
      </c>
      <c r="BD166" s="366" t="n">
        <f aca="false">'Per item requirement'!BI166*'Global Stock listing'!$G$13</f>
        <v>0</v>
      </c>
      <c r="BE166" s="366" t="n">
        <f aca="false">'Per item requirement'!BJ166*'Global Stock listing'!$G$14</f>
        <v>0</v>
      </c>
      <c r="BF166" s="366" t="n">
        <f aca="false">'Per item requirement'!BK166*'Global Stock listing'!$G$15</f>
        <v>0</v>
      </c>
      <c r="BG166" s="366" t="n">
        <f aca="false">'Per item requirement'!BL166*'Global Stock listing'!$G$16</f>
        <v>0</v>
      </c>
      <c r="BH166" s="366" t="n">
        <f aca="false">'Per item requirement'!BM166*'Global Stock listing'!$G$17</f>
        <v>0</v>
      </c>
      <c r="BI166" s="366" t="n">
        <f aca="false">'Per item requirement'!BN166*'Global Stock listing'!$G$18</f>
        <v>0</v>
      </c>
      <c r="BJ166" s="366" t="n">
        <f aca="false">'Per item requirement'!BO166*'Global Stock listing'!$G$19</f>
        <v>0</v>
      </c>
      <c r="BK166" s="366" t="n">
        <f aca="false">'Per item requirement'!BP166*'Global Stock listing'!$G$20</f>
        <v>0</v>
      </c>
      <c r="BL166" s="366" t="n">
        <f aca="false">'Per item requirement'!BQ166*'Global Stock listing'!$G$21</f>
        <v>0</v>
      </c>
    </row>
    <row r="167" customFormat="false" ht="15" hidden="false" customHeight="false" outlineLevel="0" collapsed="false">
      <c r="A167" s="358"/>
      <c r="B167" s="365" t="n">
        <f aca="false">'Additional items'!$I14</f>
        <v>0</v>
      </c>
      <c r="C167" s="365"/>
      <c r="D167" s="365"/>
      <c r="E167" s="365"/>
      <c r="F167" s="365"/>
      <c r="G167" s="366" t="n">
        <f aca="false">SUM(H167:BL167)</f>
        <v>0</v>
      </c>
      <c r="H167" s="367" t="n">
        <f aca="false">'Per item requirement'!M167*'Global Stock listing'!$H$28</f>
        <v>0</v>
      </c>
      <c r="I167" s="368" t="n">
        <f aca="false">'Per item requirement'!N167*'Global Stock listing'!$H$29</f>
        <v>0</v>
      </c>
      <c r="J167" s="368" t="n">
        <f aca="false">'Per item requirement'!O167*'Global Stock listing'!$H$30</f>
        <v>0</v>
      </c>
      <c r="K167" s="368" t="n">
        <f aca="false">'Per item requirement'!P167*'Global Stock listing'!$H$31</f>
        <v>0</v>
      </c>
      <c r="L167" s="368" t="n">
        <f aca="false">'Per item requirement'!Q167*'Global Stock listing'!$H$32</f>
        <v>0</v>
      </c>
      <c r="M167" s="369" t="n">
        <f aca="false">'Per item requirement'!R167*'Global Stock listing'!$H$33</f>
        <v>0</v>
      </c>
      <c r="N167" s="367" t="n">
        <f aca="false">'Per item requirement'!S167*'Global Stock listing'!$H$34</f>
        <v>0</v>
      </c>
      <c r="O167" s="368" t="n">
        <f aca="false">'Per item requirement'!T167*'Global Stock listing'!$H$35</f>
        <v>0</v>
      </c>
      <c r="P167" s="368" t="n">
        <f aca="false">'Per item requirement'!U167*'Global Stock listing'!$H$36</f>
        <v>0</v>
      </c>
      <c r="Q167" s="369" t="n">
        <f aca="false">'Per item requirement'!V167*'Global Stock listing'!$H$37</f>
        <v>0</v>
      </c>
      <c r="R167" s="371" t="n">
        <f aca="false">'Per item requirement'!W167*'Global Stock listing'!$H$38</f>
        <v>0</v>
      </c>
      <c r="S167" s="366" t="n">
        <f aca="false">'Per item requirement'!X167*'Global Stock listing'!$H$39</f>
        <v>0</v>
      </c>
      <c r="T167" s="367" t="n">
        <f aca="false">'Per item requirement'!Y167*'Global Stock listing'!$H$40</f>
        <v>0</v>
      </c>
      <c r="U167" s="368" t="n">
        <f aca="false">'Per item requirement'!Z167*'Global Stock listing'!$H$41</f>
        <v>0</v>
      </c>
      <c r="V167" s="368" t="n">
        <f aca="false">'Per item requirement'!AA167*'Global Stock listing'!$H$43</f>
        <v>0</v>
      </c>
      <c r="W167" s="369" t="n">
        <f aca="false">'Per item requirement'!AB167*'Global Stock listing'!$H$42</f>
        <v>0</v>
      </c>
      <c r="X167" s="367" t="n">
        <f aca="false">'Per item requirement'!AC167*'Global Stock listing'!$H$54</f>
        <v>0</v>
      </c>
      <c r="Y167" s="368" t="n">
        <f aca="false">'Per item requirement'!AD167*'Global Stock listing'!$H$46</f>
        <v>0</v>
      </c>
      <c r="Z167" s="368" t="n">
        <f aca="false">'Per item requirement'!AE167*'Global Stock listing'!$H$52</f>
        <v>0</v>
      </c>
      <c r="AA167" s="368" t="n">
        <f aca="false">'Per item requirement'!AF167*'Global Stock listing'!$H$50</f>
        <v>0</v>
      </c>
      <c r="AB167" s="368" t="n">
        <f aca="false">'Per item requirement'!AG167*'Global Stock listing'!$H$51</f>
        <v>0</v>
      </c>
      <c r="AC167" s="368" t="n">
        <f aca="false">'Per item requirement'!AH167*'Global Stock listing'!$H$48</f>
        <v>0</v>
      </c>
      <c r="AD167" s="368" t="n">
        <f aca="false">'Per item requirement'!AI167*'Global Stock listing'!$H$47</f>
        <v>0</v>
      </c>
      <c r="AE167" s="368" t="n">
        <f aca="false">'Per item requirement'!AJ167*'Global Stock listing'!$H$45</f>
        <v>0</v>
      </c>
      <c r="AF167" s="368" t="n">
        <f aca="false">'Per item requirement'!AK167*'Global Stock listing'!$H$44</f>
        <v>0</v>
      </c>
      <c r="AG167" s="368" t="n">
        <f aca="false">'Per item requirement'!AL167*'Global Stock listing'!$H$49</f>
        <v>0</v>
      </c>
      <c r="AH167" s="368" t="n">
        <f aca="false">'Per item requirement'!AM167*'Global Stock listing'!$H$53</f>
        <v>0</v>
      </c>
      <c r="AI167" s="368" t="n">
        <f aca="false">'Per item requirement'!AN167*'Global Stock listing'!$H$55</f>
        <v>0</v>
      </c>
      <c r="AJ167" s="368" t="n">
        <f aca="false">'Per item requirement'!AO167*'Global Stock listing'!$H$56</f>
        <v>0</v>
      </c>
      <c r="AK167" s="368" t="n">
        <f aca="false">'Per item requirement'!AP167*'Global Stock listing'!$H$57</f>
        <v>0</v>
      </c>
      <c r="AL167" s="368" t="n">
        <f aca="false">'Per item requirement'!AQ167*'Global Stock listing'!$H$58</f>
        <v>0</v>
      </c>
      <c r="AM167" s="368" t="n">
        <f aca="false">'Per item requirement'!AR167*'Global Stock listing'!$H$59</f>
        <v>0</v>
      </c>
      <c r="AN167" s="368" t="n">
        <f aca="false">'Per item requirement'!AS167*'Global Stock listing'!$H$60</f>
        <v>0</v>
      </c>
      <c r="AO167" s="368" t="n">
        <f aca="false">'Per item requirement'!AT167*'Global Stock listing'!$H$61</f>
        <v>0</v>
      </c>
      <c r="AP167" s="368" t="n">
        <f aca="false">'Per item requirement'!AU167*'Global Stock listing'!$H$62</f>
        <v>0</v>
      </c>
      <c r="AQ167" s="368" t="n">
        <f aca="false">'Per item requirement'!AV167*'Global Stock listing'!$H$63</f>
        <v>0</v>
      </c>
      <c r="AR167" s="368" t="n">
        <f aca="false">'Per item requirement'!AW167*'Global Stock listing'!$H$64</f>
        <v>0</v>
      </c>
      <c r="AS167" s="368" t="n">
        <f aca="false">'Per item requirement'!AX167*'Global Stock listing'!$H$65</f>
        <v>0</v>
      </c>
      <c r="AT167" s="368" t="n">
        <f aca="false">'Per item requirement'!AY167*'Global Stock listing'!$H$66</f>
        <v>0</v>
      </c>
      <c r="AU167" s="368" t="n">
        <f aca="false">'Per item requirement'!AZ167*'Global Stock listing'!$H$67</f>
        <v>0</v>
      </c>
      <c r="AV167" s="368" t="n">
        <f aca="false">'Per item requirement'!BA167*'Global Stock listing'!$H$68</f>
        <v>0</v>
      </c>
      <c r="AW167" s="368" t="n">
        <f aca="false">'Per item requirement'!BB167*'Global Stock listing'!$H$69</f>
        <v>0</v>
      </c>
      <c r="AX167" s="368" t="n">
        <f aca="false">'Per item requirement'!BC167*'Global Stock listing'!$H$70</f>
        <v>0</v>
      </c>
      <c r="AY167" s="368" t="n">
        <f aca="false">'Per item requirement'!BD167*'Global Stock listing'!$H$71</f>
        <v>0</v>
      </c>
      <c r="AZ167" s="368" t="n">
        <f aca="false">'Per item requirement'!BE167*'Global Stock listing'!$H$72</f>
        <v>0</v>
      </c>
      <c r="BA167" s="368" t="n">
        <f aca="false">'Per item requirement'!BF167*'Global Stock listing'!$H$73</f>
        <v>0</v>
      </c>
      <c r="BB167" s="368" t="n">
        <f aca="false">'Per item requirement'!BG167*'Global Stock listing'!$H$74</f>
        <v>0</v>
      </c>
      <c r="BC167" s="366" t="n">
        <f aca="false">'Per item requirement'!BH167*'Global Stock listing'!$G$12</f>
        <v>0</v>
      </c>
      <c r="BD167" s="366" t="n">
        <f aca="false">'Per item requirement'!BI167*'Global Stock listing'!$G$13</f>
        <v>0</v>
      </c>
      <c r="BE167" s="366" t="n">
        <f aca="false">'Per item requirement'!BJ167*'Global Stock listing'!$G$14</f>
        <v>0</v>
      </c>
      <c r="BF167" s="366" t="n">
        <f aca="false">'Per item requirement'!BK167*'Global Stock listing'!$G$15</f>
        <v>0</v>
      </c>
      <c r="BG167" s="366" t="n">
        <f aca="false">'Per item requirement'!BL167*'Global Stock listing'!$G$16</f>
        <v>0</v>
      </c>
      <c r="BH167" s="366" t="n">
        <f aca="false">'Per item requirement'!BM167*'Global Stock listing'!$G$17</f>
        <v>0</v>
      </c>
      <c r="BI167" s="366" t="n">
        <f aca="false">'Per item requirement'!BN167*'Global Stock listing'!$G$18</f>
        <v>0</v>
      </c>
      <c r="BJ167" s="366" t="n">
        <f aca="false">'Per item requirement'!BO167*'Global Stock listing'!$G$19</f>
        <v>0</v>
      </c>
      <c r="BK167" s="366" t="n">
        <f aca="false">'Per item requirement'!BP167*'Global Stock listing'!$G$20</f>
        <v>0</v>
      </c>
      <c r="BL167" s="366" t="n">
        <f aca="false">'Per item requirement'!BQ167*'Global Stock listing'!$G$21</f>
        <v>0</v>
      </c>
    </row>
    <row r="168" customFormat="false" ht="15" hidden="false" customHeight="false" outlineLevel="0" collapsed="false">
      <c r="A168" s="358"/>
      <c r="B168" s="365" t="n">
        <f aca="false">'Additional items'!$I15</f>
        <v>0</v>
      </c>
      <c r="C168" s="365"/>
      <c r="D168" s="365"/>
      <c r="E168" s="365"/>
      <c r="F168" s="365"/>
      <c r="G168" s="366" t="n">
        <f aca="false">SUM(H168:BL168)</f>
        <v>0</v>
      </c>
      <c r="H168" s="367" t="n">
        <f aca="false">'Per item requirement'!M168*'Global Stock listing'!$H$28</f>
        <v>0</v>
      </c>
      <c r="I168" s="368" t="n">
        <f aca="false">'Per item requirement'!N168*'Global Stock listing'!$H$29</f>
        <v>0</v>
      </c>
      <c r="J168" s="368" t="n">
        <f aca="false">'Per item requirement'!O168*'Global Stock listing'!$H$30</f>
        <v>0</v>
      </c>
      <c r="K168" s="368" t="n">
        <f aca="false">'Per item requirement'!P168*'Global Stock listing'!$H$31</f>
        <v>0</v>
      </c>
      <c r="L168" s="368" t="n">
        <f aca="false">'Per item requirement'!Q168*'Global Stock listing'!$H$32</f>
        <v>0</v>
      </c>
      <c r="M168" s="369" t="n">
        <f aca="false">'Per item requirement'!R168*'Global Stock listing'!$H$33</f>
        <v>0</v>
      </c>
      <c r="N168" s="367" t="n">
        <f aca="false">'Per item requirement'!S168*'Global Stock listing'!$H$34</f>
        <v>0</v>
      </c>
      <c r="O168" s="368" t="n">
        <f aca="false">'Per item requirement'!T168*'Global Stock listing'!$H$35</f>
        <v>0</v>
      </c>
      <c r="P168" s="368" t="n">
        <f aca="false">'Per item requirement'!U168*'Global Stock listing'!$H$36</f>
        <v>0</v>
      </c>
      <c r="Q168" s="369" t="n">
        <f aca="false">'Per item requirement'!V168*'Global Stock listing'!$H$37</f>
        <v>0</v>
      </c>
      <c r="R168" s="371" t="n">
        <f aca="false">'Per item requirement'!W168*'Global Stock listing'!$H$38</f>
        <v>0</v>
      </c>
      <c r="S168" s="366" t="n">
        <f aca="false">'Per item requirement'!X168*'Global Stock listing'!$H$39</f>
        <v>0</v>
      </c>
      <c r="T168" s="367" t="n">
        <f aca="false">'Per item requirement'!Y168*'Global Stock listing'!$H$40</f>
        <v>0</v>
      </c>
      <c r="U168" s="368" t="n">
        <f aca="false">'Per item requirement'!Z168*'Global Stock listing'!$H$41</f>
        <v>0</v>
      </c>
      <c r="V168" s="368" t="n">
        <f aca="false">'Per item requirement'!AA168*'Global Stock listing'!$H$43</f>
        <v>0</v>
      </c>
      <c r="W168" s="369" t="n">
        <f aca="false">'Per item requirement'!AB168*'Global Stock listing'!$H$42</f>
        <v>0</v>
      </c>
      <c r="X168" s="367" t="n">
        <f aca="false">'Per item requirement'!AC168*'Global Stock listing'!$H$54</f>
        <v>0</v>
      </c>
      <c r="Y168" s="368" t="n">
        <f aca="false">'Per item requirement'!AD168*'Global Stock listing'!$H$46</f>
        <v>0</v>
      </c>
      <c r="Z168" s="368" t="n">
        <f aca="false">'Per item requirement'!AE168*'Global Stock listing'!$H$52</f>
        <v>0</v>
      </c>
      <c r="AA168" s="368" t="n">
        <f aca="false">'Per item requirement'!AF168*'Global Stock listing'!$H$50</f>
        <v>0</v>
      </c>
      <c r="AB168" s="368" t="n">
        <f aca="false">'Per item requirement'!AG168*'Global Stock listing'!$H$51</f>
        <v>0</v>
      </c>
      <c r="AC168" s="368" t="n">
        <f aca="false">'Per item requirement'!AH168*'Global Stock listing'!$H$48</f>
        <v>0</v>
      </c>
      <c r="AD168" s="368" t="n">
        <f aca="false">'Per item requirement'!AI168*'Global Stock listing'!$H$47</f>
        <v>0</v>
      </c>
      <c r="AE168" s="368" t="n">
        <f aca="false">'Per item requirement'!AJ168*'Global Stock listing'!$H$45</f>
        <v>0</v>
      </c>
      <c r="AF168" s="368" t="n">
        <f aca="false">'Per item requirement'!AK168*'Global Stock listing'!$H$44</f>
        <v>0</v>
      </c>
      <c r="AG168" s="368" t="n">
        <f aca="false">'Per item requirement'!AL168*'Global Stock listing'!$H$49</f>
        <v>0</v>
      </c>
      <c r="AH168" s="368" t="n">
        <f aca="false">'Per item requirement'!AM168*'Global Stock listing'!$H$53</f>
        <v>0</v>
      </c>
      <c r="AI168" s="368" t="n">
        <f aca="false">'Per item requirement'!AN168*'Global Stock listing'!$H$55</f>
        <v>0</v>
      </c>
      <c r="AJ168" s="368" t="n">
        <f aca="false">'Per item requirement'!AO168*'Global Stock listing'!$H$56</f>
        <v>0</v>
      </c>
      <c r="AK168" s="368" t="n">
        <f aca="false">'Per item requirement'!AP168*'Global Stock listing'!$H$57</f>
        <v>0</v>
      </c>
      <c r="AL168" s="368" t="n">
        <f aca="false">'Per item requirement'!AQ168*'Global Stock listing'!$H$58</f>
        <v>0</v>
      </c>
      <c r="AM168" s="368" t="n">
        <f aca="false">'Per item requirement'!AR168*'Global Stock listing'!$H$59</f>
        <v>0</v>
      </c>
      <c r="AN168" s="368" t="n">
        <f aca="false">'Per item requirement'!AS168*'Global Stock listing'!$H$60</f>
        <v>0</v>
      </c>
      <c r="AO168" s="368" t="n">
        <f aca="false">'Per item requirement'!AT168*'Global Stock listing'!$H$61</f>
        <v>0</v>
      </c>
      <c r="AP168" s="368" t="n">
        <f aca="false">'Per item requirement'!AU168*'Global Stock listing'!$H$62</f>
        <v>0</v>
      </c>
      <c r="AQ168" s="368" t="n">
        <f aca="false">'Per item requirement'!AV168*'Global Stock listing'!$H$63</f>
        <v>0</v>
      </c>
      <c r="AR168" s="368" t="n">
        <f aca="false">'Per item requirement'!AW168*'Global Stock listing'!$H$64</f>
        <v>0</v>
      </c>
      <c r="AS168" s="368" t="n">
        <f aca="false">'Per item requirement'!AX168*'Global Stock listing'!$H$65</f>
        <v>0</v>
      </c>
      <c r="AT168" s="368" t="n">
        <f aca="false">'Per item requirement'!AY168*'Global Stock listing'!$H$66</f>
        <v>0</v>
      </c>
      <c r="AU168" s="368" t="n">
        <f aca="false">'Per item requirement'!AZ168*'Global Stock listing'!$H$67</f>
        <v>0</v>
      </c>
      <c r="AV168" s="368" t="n">
        <f aca="false">'Per item requirement'!BA168*'Global Stock listing'!$H$68</f>
        <v>0</v>
      </c>
      <c r="AW168" s="368" t="n">
        <f aca="false">'Per item requirement'!BB168*'Global Stock listing'!$H$69</f>
        <v>0</v>
      </c>
      <c r="AX168" s="368" t="n">
        <f aca="false">'Per item requirement'!BC168*'Global Stock listing'!$H$70</f>
        <v>0</v>
      </c>
      <c r="AY168" s="368" t="n">
        <f aca="false">'Per item requirement'!BD168*'Global Stock listing'!$H$71</f>
        <v>0</v>
      </c>
      <c r="AZ168" s="368" t="n">
        <f aca="false">'Per item requirement'!BE168*'Global Stock listing'!$H$72</f>
        <v>0</v>
      </c>
      <c r="BA168" s="368" t="n">
        <f aca="false">'Per item requirement'!BF168*'Global Stock listing'!$H$73</f>
        <v>0</v>
      </c>
      <c r="BB168" s="368" t="n">
        <f aca="false">'Per item requirement'!BG168*'Global Stock listing'!$H$74</f>
        <v>0</v>
      </c>
      <c r="BC168" s="366" t="n">
        <f aca="false">'Per item requirement'!BH168*'Global Stock listing'!$G$12</f>
        <v>0</v>
      </c>
      <c r="BD168" s="366" t="n">
        <f aca="false">'Per item requirement'!BI168*'Global Stock listing'!$G$13</f>
        <v>0</v>
      </c>
      <c r="BE168" s="366" t="n">
        <f aca="false">'Per item requirement'!BJ168*'Global Stock listing'!$G$14</f>
        <v>0</v>
      </c>
      <c r="BF168" s="366" t="n">
        <f aca="false">'Per item requirement'!BK168*'Global Stock listing'!$G$15</f>
        <v>0</v>
      </c>
      <c r="BG168" s="366" t="n">
        <f aca="false">'Per item requirement'!BL168*'Global Stock listing'!$G$16</f>
        <v>0</v>
      </c>
      <c r="BH168" s="366" t="n">
        <f aca="false">'Per item requirement'!BM168*'Global Stock listing'!$G$17</f>
        <v>0</v>
      </c>
      <c r="BI168" s="366" t="n">
        <f aca="false">'Per item requirement'!BN168*'Global Stock listing'!$G$18</f>
        <v>0</v>
      </c>
      <c r="BJ168" s="366" t="n">
        <f aca="false">'Per item requirement'!BO168*'Global Stock listing'!$G$19</f>
        <v>0</v>
      </c>
      <c r="BK168" s="366" t="n">
        <f aca="false">'Per item requirement'!BP168*'Global Stock listing'!$G$20</f>
        <v>0</v>
      </c>
      <c r="BL168" s="366" t="n">
        <f aca="false">'Per item requirement'!BQ168*'Global Stock listing'!$G$21</f>
        <v>0</v>
      </c>
    </row>
    <row r="169" customFormat="false" ht="15" hidden="false" customHeight="false" outlineLevel="0" collapsed="false">
      <c r="A169" s="358"/>
      <c r="B169" s="365" t="n">
        <f aca="false">'Additional items'!$I16</f>
        <v>0</v>
      </c>
      <c r="C169" s="365"/>
      <c r="D169" s="365"/>
      <c r="E169" s="365"/>
      <c r="F169" s="365"/>
      <c r="G169" s="366" t="n">
        <f aca="false">SUM(H169:BL169)</f>
        <v>0</v>
      </c>
      <c r="H169" s="367" t="n">
        <f aca="false">'Per item requirement'!M169*'Global Stock listing'!$H$28</f>
        <v>0</v>
      </c>
      <c r="I169" s="368" t="n">
        <f aca="false">'Per item requirement'!N169*'Global Stock listing'!$H$29</f>
        <v>0</v>
      </c>
      <c r="J169" s="368" t="n">
        <f aca="false">'Per item requirement'!O169*'Global Stock listing'!$H$30</f>
        <v>0</v>
      </c>
      <c r="K169" s="368" t="n">
        <f aca="false">'Per item requirement'!P169*'Global Stock listing'!$H$31</f>
        <v>0</v>
      </c>
      <c r="L169" s="368" t="n">
        <f aca="false">'Per item requirement'!Q169*'Global Stock listing'!$H$32</f>
        <v>0</v>
      </c>
      <c r="M169" s="369" t="n">
        <f aca="false">'Per item requirement'!R169*'Global Stock listing'!$H$33</f>
        <v>0</v>
      </c>
      <c r="N169" s="367" t="n">
        <f aca="false">'Per item requirement'!S169*'Global Stock listing'!$H$34</f>
        <v>0</v>
      </c>
      <c r="O169" s="368" t="n">
        <f aca="false">'Per item requirement'!T169*'Global Stock listing'!$H$35</f>
        <v>0</v>
      </c>
      <c r="P169" s="368" t="n">
        <f aca="false">'Per item requirement'!U169*'Global Stock listing'!$H$36</f>
        <v>0</v>
      </c>
      <c r="Q169" s="369" t="n">
        <f aca="false">'Per item requirement'!V169*'Global Stock listing'!$H$37</f>
        <v>0</v>
      </c>
      <c r="R169" s="371" t="n">
        <f aca="false">'Per item requirement'!W169*'Global Stock listing'!$H$38</f>
        <v>0</v>
      </c>
      <c r="S169" s="366" t="n">
        <f aca="false">'Per item requirement'!X169*'Global Stock listing'!$H$39</f>
        <v>0</v>
      </c>
      <c r="T169" s="367" t="n">
        <f aca="false">'Per item requirement'!Y169*'Global Stock listing'!$H$40</f>
        <v>0</v>
      </c>
      <c r="U169" s="368" t="n">
        <f aca="false">'Per item requirement'!Z169*'Global Stock listing'!$H$41</f>
        <v>0</v>
      </c>
      <c r="V169" s="368" t="n">
        <f aca="false">'Per item requirement'!AA169*'Global Stock listing'!$H$43</f>
        <v>0</v>
      </c>
      <c r="W169" s="369" t="n">
        <f aca="false">'Per item requirement'!AB169*'Global Stock listing'!$H$42</f>
        <v>0</v>
      </c>
      <c r="X169" s="367" t="n">
        <f aca="false">'Per item requirement'!AC169*'Global Stock listing'!$H$54</f>
        <v>0</v>
      </c>
      <c r="Y169" s="368" t="n">
        <f aca="false">'Per item requirement'!AD169*'Global Stock listing'!$H$46</f>
        <v>0</v>
      </c>
      <c r="Z169" s="368" t="n">
        <f aca="false">'Per item requirement'!AE169*'Global Stock listing'!$H$52</f>
        <v>0</v>
      </c>
      <c r="AA169" s="368" t="n">
        <f aca="false">'Per item requirement'!AF169*'Global Stock listing'!$H$50</f>
        <v>0</v>
      </c>
      <c r="AB169" s="368" t="n">
        <f aca="false">'Per item requirement'!AG169*'Global Stock listing'!$H$51</f>
        <v>0</v>
      </c>
      <c r="AC169" s="368" t="n">
        <f aca="false">'Per item requirement'!AH169*'Global Stock listing'!$H$48</f>
        <v>0</v>
      </c>
      <c r="AD169" s="368" t="n">
        <f aca="false">'Per item requirement'!AI169*'Global Stock listing'!$H$47</f>
        <v>0</v>
      </c>
      <c r="AE169" s="368" t="n">
        <f aca="false">'Per item requirement'!AJ169*'Global Stock listing'!$H$45</f>
        <v>0</v>
      </c>
      <c r="AF169" s="368" t="n">
        <f aca="false">'Per item requirement'!AK169*'Global Stock listing'!$H$44</f>
        <v>0</v>
      </c>
      <c r="AG169" s="368" t="n">
        <f aca="false">'Per item requirement'!AL169*'Global Stock listing'!$H$49</f>
        <v>0</v>
      </c>
      <c r="AH169" s="368" t="n">
        <f aca="false">'Per item requirement'!AM169*'Global Stock listing'!$H$53</f>
        <v>0</v>
      </c>
      <c r="AI169" s="368" t="n">
        <f aca="false">'Per item requirement'!AN169*'Global Stock listing'!$H$55</f>
        <v>0</v>
      </c>
      <c r="AJ169" s="368" t="n">
        <f aca="false">'Per item requirement'!AO169*'Global Stock listing'!$H$56</f>
        <v>0</v>
      </c>
      <c r="AK169" s="368" t="n">
        <f aca="false">'Per item requirement'!AP169*'Global Stock listing'!$H$57</f>
        <v>0</v>
      </c>
      <c r="AL169" s="368" t="n">
        <f aca="false">'Per item requirement'!AQ169*'Global Stock listing'!$H$58</f>
        <v>0</v>
      </c>
      <c r="AM169" s="368" t="n">
        <f aca="false">'Per item requirement'!AR169*'Global Stock listing'!$H$59</f>
        <v>0</v>
      </c>
      <c r="AN169" s="368" t="n">
        <f aca="false">'Per item requirement'!AS169*'Global Stock listing'!$H$60</f>
        <v>0</v>
      </c>
      <c r="AO169" s="368" t="n">
        <f aca="false">'Per item requirement'!AT169*'Global Stock listing'!$H$61</f>
        <v>0</v>
      </c>
      <c r="AP169" s="368" t="n">
        <f aca="false">'Per item requirement'!AU169*'Global Stock listing'!$H$62</f>
        <v>0</v>
      </c>
      <c r="AQ169" s="368" t="n">
        <f aca="false">'Per item requirement'!AV169*'Global Stock listing'!$H$63</f>
        <v>0</v>
      </c>
      <c r="AR169" s="368" t="n">
        <f aca="false">'Per item requirement'!AW169*'Global Stock listing'!$H$64</f>
        <v>0</v>
      </c>
      <c r="AS169" s="368" t="n">
        <f aca="false">'Per item requirement'!AX169*'Global Stock listing'!$H$65</f>
        <v>0</v>
      </c>
      <c r="AT169" s="368" t="n">
        <f aca="false">'Per item requirement'!AY169*'Global Stock listing'!$H$66</f>
        <v>0</v>
      </c>
      <c r="AU169" s="368" t="n">
        <f aca="false">'Per item requirement'!AZ169*'Global Stock listing'!$H$67</f>
        <v>0</v>
      </c>
      <c r="AV169" s="368" t="n">
        <f aca="false">'Per item requirement'!BA169*'Global Stock listing'!$H$68</f>
        <v>0</v>
      </c>
      <c r="AW169" s="368" t="n">
        <f aca="false">'Per item requirement'!BB169*'Global Stock listing'!$H$69</f>
        <v>0</v>
      </c>
      <c r="AX169" s="368" t="n">
        <f aca="false">'Per item requirement'!BC169*'Global Stock listing'!$H$70</f>
        <v>0</v>
      </c>
      <c r="AY169" s="368" t="n">
        <f aca="false">'Per item requirement'!BD169*'Global Stock listing'!$H$71</f>
        <v>0</v>
      </c>
      <c r="AZ169" s="368" t="n">
        <f aca="false">'Per item requirement'!BE169*'Global Stock listing'!$H$72</f>
        <v>0</v>
      </c>
      <c r="BA169" s="368" t="n">
        <f aca="false">'Per item requirement'!BF169*'Global Stock listing'!$H$73</f>
        <v>0</v>
      </c>
      <c r="BB169" s="368" t="n">
        <f aca="false">'Per item requirement'!BG169*'Global Stock listing'!$H$74</f>
        <v>0</v>
      </c>
      <c r="BC169" s="366" t="n">
        <f aca="false">'Per item requirement'!BH169*'Global Stock listing'!$G$12</f>
        <v>0</v>
      </c>
      <c r="BD169" s="366" t="n">
        <f aca="false">'Per item requirement'!BI169*'Global Stock listing'!$G$13</f>
        <v>0</v>
      </c>
      <c r="BE169" s="366" t="n">
        <f aca="false">'Per item requirement'!BJ169*'Global Stock listing'!$G$14</f>
        <v>0</v>
      </c>
      <c r="BF169" s="366" t="n">
        <f aca="false">'Per item requirement'!BK169*'Global Stock listing'!$G$15</f>
        <v>0</v>
      </c>
      <c r="BG169" s="366" t="n">
        <f aca="false">'Per item requirement'!BL169*'Global Stock listing'!$G$16</f>
        <v>0</v>
      </c>
      <c r="BH169" s="366" t="n">
        <f aca="false">'Per item requirement'!BM169*'Global Stock listing'!$G$17</f>
        <v>0</v>
      </c>
      <c r="BI169" s="366" t="n">
        <f aca="false">'Per item requirement'!BN169*'Global Stock listing'!$G$18</f>
        <v>0</v>
      </c>
      <c r="BJ169" s="366" t="n">
        <f aca="false">'Per item requirement'!BO169*'Global Stock listing'!$G$19</f>
        <v>0</v>
      </c>
      <c r="BK169" s="366" t="n">
        <f aca="false">'Per item requirement'!BP169*'Global Stock listing'!$G$20</f>
        <v>0</v>
      </c>
      <c r="BL169" s="366" t="n">
        <f aca="false">'Per item requirement'!BQ169*'Global Stock listing'!$G$21</f>
        <v>0</v>
      </c>
    </row>
    <row r="170" customFormat="false" ht="15" hidden="false" customHeight="false" outlineLevel="0" collapsed="false">
      <c r="A170" s="358"/>
      <c r="B170" s="365" t="n">
        <f aca="false">'Additional items'!$I17</f>
        <v>0</v>
      </c>
      <c r="C170" s="365"/>
      <c r="D170" s="365"/>
      <c r="E170" s="365"/>
      <c r="F170" s="365"/>
      <c r="G170" s="366" t="n">
        <f aca="false">SUM(H170:BL170)</f>
        <v>0</v>
      </c>
      <c r="H170" s="367" t="n">
        <f aca="false">'Per item requirement'!M170*'Global Stock listing'!$H$28</f>
        <v>0</v>
      </c>
      <c r="I170" s="368" t="n">
        <f aca="false">'Per item requirement'!N170*'Global Stock listing'!$H$29</f>
        <v>0</v>
      </c>
      <c r="J170" s="368" t="n">
        <f aca="false">'Per item requirement'!O170*'Global Stock listing'!$H$30</f>
        <v>0</v>
      </c>
      <c r="K170" s="368" t="n">
        <f aca="false">'Per item requirement'!P170*'Global Stock listing'!$H$31</f>
        <v>0</v>
      </c>
      <c r="L170" s="368" t="n">
        <f aca="false">'Per item requirement'!Q170*'Global Stock listing'!$H$32</f>
        <v>0</v>
      </c>
      <c r="M170" s="369" t="n">
        <f aca="false">'Per item requirement'!R170*'Global Stock listing'!$H$33</f>
        <v>0</v>
      </c>
      <c r="N170" s="367" t="n">
        <f aca="false">'Per item requirement'!S170*'Global Stock listing'!$H$34</f>
        <v>0</v>
      </c>
      <c r="O170" s="368" t="n">
        <f aca="false">'Per item requirement'!T170*'Global Stock listing'!$H$35</f>
        <v>0</v>
      </c>
      <c r="P170" s="368" t="n">
        <f aca="false">'Per item requirement'!U170*'Global Stock listing'!$H$36</f>
        <v>0</v>
      </c>
      <c r="Q170" s="369" t="n">
        <f aca="false">'Per item requirement'!V170*'Global Stock listing'!$H$37</f>
        <v>0</v>
      </c>
      <c r="R170" s="371" t="n">
        <f aca="false">'Per item requirement'!W170*'Global Stock listing'!$H$38</f>
        <v>0</v>
      </c>
      <c r="S170" s="366" t="n">
        <f aca="false">'Per item requirement'!X170*'Global Stock listing'!$H$39</f>
        <v>0</v>
      </c>
      <c r="T170" s="367" t="n">
        <f aca="false">'Per item requirement'!Y170*'Global Stock listing'!$H$40</f>
        <v>0</v>
      </c>
      <c r="U170" s="368" t="n">
        <f aca="false">'Per item requirement'!Z170*'Global Stock listing'!$H$41</f>
        <v>0</v>
      </c>
      <c r="V170" s="368" t="n">
        <f aca="false">'Per item requirement'!AA170*'Global Stock listing'!$H$43</f>
        <v>0</v>
      </c>
      <c r="W170" s="369" t="n">
        <f aca="false">'Per item requirement'!AB170*'Global Stock listing'!$H$42</f>
        <v>0</v>
      </c>
      <c r="X170" s="367" t="n">
        <f aca="false">'Per item requirement'!AC170*'Global Stock listing'!$H$54</f>
        <v>0</v>
      </c>
      <c r="Y170" s="368" t="n">
        <f aca="false">'Per item requirement'!AD170*'Global Stock listing'!$H$46</f>
        <v>0</v>
      </c>
      <c r="Z170" s="368" t="n">
        <f aca="false">'Per item requirement'!AE170*'Global Stock listing'!$H$52</f>
        <v>0</v>
      </c>
      <c r="AA170" s="368" t="n">
        <f aca="false">'Per item requirement'!AF170*'Global Stock listing'!$H$50</f>
        <v>0</v>
      </c>
      <c r="AB170" s="368" t="n">
        <f aca="false">'Per item requirement'!AG170*'Global Stock listing'!$H$51</f>
        <v>0</v>
      </c>
      <c r="AC170" s="368" t="n">
        <f aca="false">'Per item requirement'!AH170*'Global Stock listing'!$H$48</f>
        <v>0</v>
      </c>
      <c r="AD170" s="368" t="n">
        <f aca="false">'Per item requirement'!AI170*'Global Stock listing'!$H$47</f>
        <v>0</v>
      </c>
      <c r="AE170" s="368" t="n">
        <f aca="false">'Per item requirement'!AJ170*'Global Stock listing'!$H$45</f>
        <v>0</v>
      </c>
      <c r="AF170" s="368" t="n">
        <f aca="false">'Per item requirement'!AK170*'Global Stock listing'!$H$44</f>
        <v>0</v>
      </c>
      <c r="AG170" s="368" t="n">
        <f aca="false">'Per item requirement'!AL170*'Global Stock listing'!$H$49</f>
        <v>0</v>
      </c>
      <c r="AH170" s="368" t="n">
        <f aca="false">'Per item requirement'!AM170*'Global Stock listing'!$H$53</f>
        <v>0</v>
      </c>
      <c r="AI170" s="368" t="n">
        <f aca="false">'Per item requirement'!AN170*'Global Stock listing'!$H$55</f>
        <v>0</v>
      </c>
      <c r="AJ170" s="368" t="n">
        <f aca="false">'Per item requirement'!AO170*'Global Stock listing'!$H$56</f>
        <v>0</v>
      </c>
      <c r="AK170" s="368" t="n">
        <f aca="false">'Per item requirement'!AP170*'Global Stock listing'!$H$57</f>
        <v>0</v>
      </c>
      <c r="AL170" s="368" t="n">
        <f aca="false">'Per item requirement'!AQ170*'Global Stock listing'!$H$58</f>
        <v>0</v>
      </c>
      <c r="AM170" s="368" t="n">
        <f aca="false">'Per item requirement'!AR170*'Global Stock listing'!$H$59</f>
        <v>0</v>
      </c>
      <c r="AN170" s="368" t="n">
        <f aca="false">'Per item requirement'!AS170*'Global Stock listing'!$H$60</f>
        <v>0</v>
      </c>
      <c r="AO170" s="368" t="n">
        <f aca="false">'Per item requirement'!AT170*'Global Stock listing'!$H$61</f>
        <v>0</v>
      </c>
      <c r="AP170" s="368" t="n">
        <f aca="false">'Per item requirement'!AU170*'Global Stock listing'!$H$62</f>
        <v>0</v>
      </c>
      <c r="AQ170" s="368" t="n">
        <f aca="false">'Per item requirement'!AV170*'Global Stock listing'!$H$63</f>
        <v>0</v>
      </c>
      <c r="AR170" s="368" t="n">
        <f aca="false">'Per item requirement'!AW170*'Global Stock listing'!$H$64</f>
        <v>0</v>
      </c>
      <c r="AS170" s="368" t="n">
        <f aca="false">'Per item requirement'!AX170*'Global Stock listing'!$H$65</f>
        <v>0</v>
      </c>
      <c r="AT170" s="368" t="n">
        <f aca="false">'Per item requirement'!AY170*'Global Stock listing'!$H$66</f>
        <v>0</v>
      </c>
      <c r="AU170" s="368" t="n">
        <f aca="false">'Per item requirement'!AZ170*'Global Stock listing'!$H$67</f>
        <v>0</v>
      </c>
      <c r="AV170" s="368" t="n">
        <f aca="false">'Per item requirement'!BA170*'Global Stock listing'!$H$68</f>
        <v>0</v>
      </c>
      <c r="AW170" s="368" t="n">
        <f aca="false">'Per item requirement'!BB170*'Global Stock listing'!$H$69</f>
        <v>0</v>
      </c>
      <c r="AX170" s="368" t="n">
        <f aca="false">'Per item requirement'!BC170*'Global Stock listing'!$H$70</f>
        <v>0</v>
      </c>
      <c r="AY170" s="368" t="n">
        <f aca="false">'Per item requirement'!BD170*'Global Stock listing'!$H$71</f>
        <v>0</v>
      </c>
      <c r="AZ170" s="368" t="n">
        <f aca="false">'Per item requirement'!BE170*'Global Stock listing'!$H$72</f>
        <v>0</v>
      </c>
      <c r="BA170" s="368" t="n">
        <f aca="false">'Per item requirement'!BF170*'Global Stock listing'!$H$73</f>
        <v>0</v>
      </c>
      <c r="BB170" s="368" t="n">
        <f aca="false">'Per item requirement'!BG170*'Global Stock listing'!$H$74</f>
        <v>0</v>
      </c>
      <c r="BC170" s="366" t="n">
        <f aca="false">'Per item requirement'!BH170*'Global Stock listing'!$G$12</f>
        <v>0</v>
      </c>
      <c r="BD170" s="366" t="n">
        <f aca="false">'Per item requirement'!BI170*'Global Stock listing'!$G$13</f>
        <v>0</v>
      </c>
      <c r="BE170" s="366" t="n">
        <f aca="false">'Per item requirement'!BJ170*'Global Stock listing'!$G$14</f>
        <v>0</v>
      </c>
      <c r="BF170" s="366" t="n">
        <f aca="false">'Per item requirement'!BK170*'Global Stock listing'!$G$15</f>
        <v>0</v>
      </c>
      <c r="BG170" s="366" t="n">
        <f aca="false">'Per item requirement'!BL170*'Global Stock listing'!$G$16</f>
        <v>0</v>
      </c>
      <c r="BH170" s="366" t="n">
        <f aca="false">'Per item requirement'!BM170*'Global Stock listing'!$G$17</f>
        <v>0</v>
      </c>
      <c r="BI170" s="366" t="n">
        <f aca="false">'Per item requirement'!BN170*'Global Stock listing'!$G$18</f>
        <v>0</v>
      </c>
      <c r="BJ170" s="366" t="n">
        <f aca="false">'Per item requirement'!BO170*'Global Stock listing'!$G$19</f>
        <v>0</v>
      </c>
      <c r="BK170" s="366" t="n">
        <f aca="false">'Per item requirement'!BP170*'Global Stock listing'!$G$20</f>
        <v>0</v>
      </c>
      <c r="BL170" s="366" t="n">
        <f aca="false">'Per item requirement'!BQ170*'Global Stock listing'!$G$21</f>
        <v>0</v>
      </c>
    </row>
    <row r="171" customFormat="false" ht="15" hidden="false" customHeight="false" outlineLevel="0" collapsed="false">
      <c r="A171" s="358"/>
      <c r="B171" s="365" t="n">
        <f aca="false">'Additional items'!$I18</f>
        <v>0</v>
      </c>
      <c r="C171" s="365"/>
      <c r="D171" s="365"/>
      <c r="E171" s="365"/>
      <c r="F171" s="365"/>
      <c r="G171" s="366" t="n">
        <f aca="false">SUM(H171:BL171)</f>
        <v>0</v>
      </c>
      <c r="H171" s="367" t="n">
        <f aca="false">'Per item requirement'!M171*'Global Stock listing'!$H$28</f>
        <v>0</v>
      </c>
      <c r="I171" s="368" t="n">
        <f aca="false">'Per item requirement'!N171*'Global Stock listing'!$H$29</f>
        <v>0</v>
      </c>
      <c r="J171" s="368" t="n">
        <f aca="false">'Per item requirement'!O171*'Global Stock listing'!$H$30</f>
        <v>0</v>
      </c>
      <c r="K171" s="368" t="n">
        <f aca="false">'Per item requirement'!P171*'Global Stock listing'!$H$31</f>
        <v>0</v>
      </c>
      <c r="L171" s="368" t="n">
        <f aca="false">'Per item requirement'!Q171*'Global Stock listing'!$H$32</f>
        <v>0</v>
      </c>
      <c r="M171" s="369" t="n">
        <f aca="false">'Per item requirement'!R171*'Global Stock listing'!$H$33</f>
        <v>0</v>
      </c>
      <c r="N171" s="367" t="n">
        <f aca="false">'Per item requirement'!S171*'Global Stock listing'!$H$34</f>
        <v>0</v>
      </c>
      <c r="O171" s="368" t="n">
        <f aca="false">'Per item requirement'!T171*'Global Stock listing'!$H$35</f>
        <v>0</v>
      </c>
      <c r="P171" s="368" t="n">
        <f aca="false">'Per item requirement'!U171*'Global Stock listing'!$H$36</f>
        <v>0</v>
      </c>
      <c r="Q171" s="369" t="n">
        <f aca="false">'Per item requirement'!V171*'Global Stock listing'!$H$37</f>
        <v>0</v>
      </c>
      <c r="R171" s="371" t="n">
        <f aca="false">'Per item requirement'!W171*'Global Stock listing'!$H$38</f>
        <v>0</v>
      </c>
      <c r="S171" s="366" t="n">
        <f aca="false">'Per item requirement'!X171*'Global Stock listing'!$H$39</f>
        <v>0</v>
      </c>
      <c r="T171" s="367" t="n">
        <f aca="false">'Per item requirement'!Y171*'Global Stock listing'!$H$40</f>
        <v>0</v>
      </c>
      <c r="U171" s="368" t="n">
        <f aca="false">'Per item requirement'!Z171*'Global Stock listing'!$H$41</f>
        <v>0</v>
      </c>
      <c r="V171" s="368" t="n">
        <f aca="false">'Per item requirement'!AA171*'Global Stock listing'!$H$43</f>
        <v>0</v>
      </c>
      <c r="W171" s="369" t="n">
        <f aca="false">'Per item requirement'!AB171*'Global Stock listing'!$H$42</f>
        <v>0</v>
      </c>
      <c r="X171" s="367" t="n">
        <f aca="false">'Per item requirement'!AC171*'Global Stock listing'!$H$54</f>
        <v>0</v>
      </c>
      <c r="Y171" s="368" t="n">
        <f aca="false">'Per item requirement'!AD171*'Global Stock listing'!$H$46</f>
        <v>0</v>
      </c>
      <c r="Z171" s="368" t="n">
        <f aca="false">'Per item requirement'!AE171*'Global Stock listing'!$H$52</f>
        <v>0</v>
      </c>
      <c r="AA171" s="368" t="n">
        <f aca="false">'Per item requirement'!AF171*'Global Stock listing'!$H$50</f>
        <v>0</v>
      </c>
      <c r="AB171" s="368" t="n">
        <f aca="false">'Per item requirement'!AG171*'Global Stock listing'!$H$51</f>
        <v>0</v>
      </c>
      <c r="AC171" s="368" t="n">
        <f aca="false">'Per item requirement'!AH171*'Global Stock listing'!$H$48</f>
        <v>0</v>
      </c>
      <c r="AD171" s="368" t="n">
        <f aca="false">'Per item requirement'!AI171*'Global Stock listing'!$H$47</f>
        <v>0</v>
      </c>
      <c r="AE171" s="368" t="n">
        <f aca="false">'Per item requirement'!AJ171*'Global Stock listing'!$H$45</f>
        <v>0</v>
      </c>
      <c r="AF171" s="368" t="n">
        <f aca="false">'Per item requirement'!AK171*'Global Stock listing'!$H$44</f>
        <v>0</v>
      </c>
      <c r="AG171" s="368" t="n">
        <f aca="false">'Per item requirement'!AL171*'Global Stock listing'!$H$49</f>
        <v>0</v>
      </c>
      <c r="AH171" s="368" t="n">
        <f aca="false">'Per item requirement'!AM171*'Global Stock listing'!$H$53</f>
        <v>0</v>
      </c>
      <c r="AI171" s="368" t="n">
        <f aca="false">'Per item requirement'!AN171*'Global Stock listing'!$H$55</f>
        <v>0</v>
      </c>
      <c r="AJ171" s="368" t="n">
        <f aca="false">'Per item requirement'!AO171*'Global Stock listing'!$H$56</f>
        <v>0</v>
      </c>
      <c r="AK171" s="368" t="n">
        <f aca="false">'Per item requirement'!AP171*'Global Stock listing'!$H$57</f>
        <v>0</v>
      </c>
      <c r="AL171" s="368" t="n">
        <f aca="false">'Per item requirement'!AQ171*'Global Stock listing'!$H$58</f>
        <v>0</v>
      </c>
      <c r="AM171" s="368" t="n">
        <f aca="false">'Per item requirement'!AR171*'Global Stock listing'!$H$59</f>
        <v>0</v>
      </c>
      <c r="AN171" s="368" t="n">
        <f aca="false">'Per item requirement'!AS171*'Global Stock listing'!$H$60</f>
        <v>0</v>
      </c>
      <c r="AO171" s="368" t="n">
        <f aca="false">'Per item requirement'!AT171*'Global Stock listing'!$H$61</f>
        <v>0</v>
      </c>
      <c r="AP171" s="368" t="n">
        <f aca="false">'Per item requirement'!AU171*'Global Stock listing'!$H$62</f>
        <v>0</v>
      </c>
      <c r="AQ171" s="368" t="n">
        <f aca="false">'Per item requirement'!AV171*'Global Stock listing'!$H$63</f>
        <v>0</v>
      </c>
      <c r="AR171" s="368" t="n">
        <f aca="false">'Per item requirement'!AW171*'Global Stock listing'!$H$64</f>
        <v>0</v>
      </c>
      <c r="AS171" s="368" t="n">
        <f aca="false">'Per item requirement'!AX171*'Global Stock listing'!$H$65</f>
        <v>0</v>
      </c>
      <c r="AT171" s="368" t="n">
        <f aca="false">'Per item requirement'!AY171*'Global Stock listing'!$H$66</f>
        <v>0</v>
      </c>
      <c r="AU171" s="368" t="n">
        <f aca="false">'Per item requirement'!AZ171*'Global Stock listing'!$H$67</f>
        <v>0</v>
      </c>
      <c r="AV171" s="368" t="n">
        <f aca="false">'Per item requirement'!BA171*'Global Stock listing'!$H$68</f>
        <v>0</v>
      </c>
      <c r="AW171" s="368" t="n">
        <f aca="false">'Per item requirement'!BB171*'Global Stock listing'!$H$69</f>
        <v>0</v>
      </c>
      <c r="AX171" s="368" t="n">
        <f aca="false">'Per item requirement'!BC171*'Global Stock listing'!$H$70</f>
        <v>0</v>
      </c>
      <c r="AY171" s="368" t="n">
        <f aca="false">'Per item requirement'!BD171*'Global Stock listing'!$H$71</f>
        <v>0</v>
      </c>
      <c r="AZ171" s="368" t="n">
        <f aca="false">'Per item requirement'!BE171*'Global Stock listing'!$H$72</f>
        <v>0</v>
      </c>
      <c r="BA171" s="368" t="n">
        <f aca="false">'Per item requirement'!BF171*'Global Stock listing'!$H$73</f>
        <v>0</v>
      </c>
      <c r="BB171" s="368" t="n">
        <f aca="false">'Per item requirement'!BG171*'Global Stock listing'!$H$74</f>
        <v>0</v>
      </c>
      <c r="BC171" s="366" t="n">
        <f aca="false">'Per item requirement'!BH171*'Global Stock listing'!$G$12</f>
        <v>0</v>
      </c>
      <c r="BD171" s="366" t="n">
        <f aca="false">'Per item requirement'!BI171*'Global Stock listing'!$G$13</f>
        <v>0</v>
      </c>
      <c r="BE171" s="366" t="n">
        <f aca="false">'Per item requirement'!BJ171*'Global Stock listing'!$G$14</f>
        <v>0</v>
      </c>
      <c r="BF171" s="366" t="n">
        <f aca="false">'Per item requirement'!BK171*'Global Stock listing'!$G$15</f>
        <v>0</v>
      </c>
      <c r="BG171" s="366" t="n">
        <f aca="false">'Per item requirement'!BL171*'Global Stock listing'!$G$16</f>
        <v>0</v>
      </c>
      <c r="BH171" s="366" t="n">
        <f aca="false">'Per item requirement'!BM171*'Global Stock listing'!$G$17</f>
        <v>0</v>
      </c>
      <c r="BI171" s="366" t="n">
        <f aca="false">'Per item requirement'!BN171*'Global Stock listing'!$G$18</f>
        <v>0</v>
      </c>
      <c r="BJ171" s="366" t="n">
        <f aca="false">'Per item requirement'!BO171*'Global Stock listing'!$G$19</f>
        <v>0</v>
      </c>
      <c r="BK171" s="366" t="n">
        <f aca="false">'Per item requirement'!BP171*'Global Stock listing'!$G$20</f>
        <v>0</v>
      </c>
      <c r="BL171" s="366" t="n">
        <f aca="false">'Per item requirement'!BQ171*'Global Stock listing'!$G$21</f>
        <v>0</v>
      </c>
    </row>
    <row r="172" customFormat="false" ht="15" hidden="false" customHeight="false" outlineLevel="0" collapsed="false">
      <c r="A172" s="358"/>
      <c r="B172" s="365" t="n">
        <f aca="false">'Additional items'!$I19</f>
        <v>0</v>
      </c>
      <c r="C172" s="365"/>
      <c r="D172" s="365"/>
      <c r="E172" s="365"/>
      <c r="F172" s="365"/>
      <c r="G172" s="366" t="n">
        <f aca="false">SUM(H172:BL172)</f>
        <v>0</v>
      </c>
      <c r="H172" s="367" t="n">
        <f aca="false">'Per item requirement'!M172*'Global Stock listing'!$H$28</f>
        <v>0</v>
      </c>
      <c r="I172" s="368" t="n">
        <f aca="false">'Per item requirement'!N172*'Global Stock listing'!$H$29</f>
        <v>0</v>
      </c>
      <c r="J172" s="368" t="n">
        <f aca="false">'Per item requirement'!O172*'Global Stock listing'!$H$30</f>
        <v>0</v>
      </c>
      <c r="K172" s="368" t="n">
        <f aca="false">'Per item requirement'!P172*'Global Stock listing'!$H$31</f>
        <v>0</v>
      </c>
      <c r="L172" s="368" t="n">
        <f aca="false">'Per item requirement'!Q172*'Global Stock listing'!$H$32</f>
        <v>0</v>
      </c>
      <c r="M172" s="369" t="n">
        <f aca="false">'Per item requirement'!R172*'Global Stock listing'!$H$33</f>
        <v>0</v>
      </c>
      <c r="N172" s="367" t="n">
        <f aca="false">'Per item requirement'!S172*'Global Stock listing'!$H$34</f>
        <v>0</v>
      </c>
      <c r="O172" s="368" t="n">
        <f aca="false">'Per item requirement'!T172*'Global Stock listing'!$H$35</f>
        <v>0</v>
      </c>
      <c r="P172" s="368" t="n">
        <f aca="false">'Per item requirement'!U172*'Global Stock listing'!$H$36</f>
        <v>0</v>
      </c>
      <c r="Q172" s="369" t="n">
        <f aca="false">'Per item requirement'!V172*'Global Stock listing'!$H$37</f>
        <v>0</v>
      </c>
      <c r="R172" s="371" t="n">
        <f aca="false">'Per item requirement'!W172*'Global Stock listing'!$H$38</f>
        <v>0</v>
      </c>
      <c r="S172" s="366" t="n">
        <f aca="false">'Per item requirement'!X172*'Global Stock listing'!$H$39</f>
        <v>0</v>
      </c>
      <c r="T172" s="367" t="n">
        <f aca="false">'Per item requirement'!Y172*'Global Stock listing'!$H$40</f>
        <v>0</v>
      </c>
      <c r="U172" s="368" t="n">
        <f aca="false">'Per item requirement'!Z172*'Global Stock listing'!$H$41</f>
        <v>0</v>
      </c>
      <c r="V172" s="368" t="n">
        <f aca="false">'Per item requirement'!AA172*'Global Stock listing'!$H$43</f>
        <v>0</v>
      </c>
      <c r="W172" s="369" t="n">
        <f aca="false">'Per item requirement'!AB172*'Global Stock listing'!$H$42</f>
        <v>0</v>
      </c>
      <c r="X172" s="367" t="n">
        <f aca="false">'Per item requirement'!AC172*'Global Stock listing'!$H$54</f>
        <v>0</v>
      </c>
      <c r="Y172" s="368" t="n">
        <f aca="false">'Per item requirement'!AD172*'Global Stock listing'!$H$46</f>
        <v>0</v>
      </c>
      <c r="Z172" s="368" t="n">
        <f aca="false">'Per item requirement'!AE172*'Global Stock listing'!$H$52</f>
        <v>0</v>
      </c>
      <c r="AA172" s="368" t="n">
        <f aca="false">'Per item requirement'!AF172*'Global Stock listing'!$H$50</f>
        <v>0</v>
      </c>
      <c r="AB172" s="368" t="n">
        <f aca="false">'Per item requirement'!AG172*'Global Stock listing'!$H$51</f>
        <v>0</v>
      </c>
      <c r="AC172" s="368" t="n">
        <f aca="false">'Per item requirement'!AH172*'Global Stock listing'!$H$48</f>
        <v>0</v>
      </c>
      <c r="AD172" s="368" t="n">
        <f aca="false">'Per item requirement'!AI172*'Global Stock listing'!$H$47</f>
        <v>0</v>
      </c>
      <c r="AE172" s="368" t="n">
        <f aca="false">'Per item requirement'!AJ172*'Global Stock listing'!$H$45</f>
        <v>0</v>
      </c>
      <c r="AF172" s="368" t="n">
        <f aca="false">'Per item requirement'!AK172*'Global Stock listing'!$H$44</f>
        <v>0</v>
      </c>
      <c r="AG172" s="368" t="n">
        <f aca="false">'Per item requirement'!AL172*'Global Stock listing'!$H$49</f>
        <v>0</v>
      </c>
      <c r="AH172" s="368" t="n">
        <f aca="false">'Per item requirement'!AM172*'Global Stock listing'!$H$53</f>
        <v>0</v>
      </c>
      <c r="AI172" s="368" t="n">
        <f aca="false">'Per item requirement'!AN172*'Global Stock listing'!$H$55</f>
        <v>0</v>
      </c>
      <c r="AJ172" s="368" t="n">
        <f aca="false">'Per item requirement'!AO172*'Global Stock listing'!$H$56</f>
        <v>0</v>
      </c>
      <c r="AK172" s="368" t="n">
        <f aca="false">'Per item requirement'!AP172*'Global Stock listing'!$H$57</f>
        <v>0</v>
      </c>
      <c r="AL172" s="368" t="n">
        <f aca="false">'Per item requirement'!AQ172*'Global Stock listing'!$H$58</f>
        <v>0</v>
      </c>
      <c r="AM172" s="368" t="n">
        <f aca="false">'Per item requirement'!AR172*'Global Stock listing'!$H$59</f>
        <v>0</v>
      </c>
      <c r="AN172" s="368" t="n">
        <f aca="false">'Per item requirement'!AS172*'Global Stock listing'!$H$60</f>
        <v>0</v>
      </c>
      <c r="AO172" s="368" t="n">
        <f aca="false">'Per item requirement'!AT172*'Global Stock listing'!$H$61</f>
        <v>0</v>
      </c>
      <c r="AP172" s="368" t="n">
        <f aca="false">'Per item requirement'!AU172*'Global Stock listing'!$H$62</f>
        <v>0</v>
      </c>
      <c r="AQ172" s="368" t="n">
        <f aca="false">'Per item requirement'!AV172*'Global Stock listing'!$H$63</f>
        <v>0</v>
      </c>
      <c r="AR172" s="368" t="n">
        <f aca="false">'Per item requirement'!AW172*'Global Stock listing'!$H$64</f>
        <v>0</v>
      </c>
      <c r="AS172" s="368" t="n">
        <f aca="false">'Per item requirement'!AX172*'Global Stock listing'!$H$65</f>
        <v>0</v>
      </c>
      <c r="AT172" s="368" t="n">
        <f aca="false">'Per item requirement'!AY172*'Global Stock listing'!$H$66</f>
        <v>0</v>
      </c>
      <c r="AU172" s="368" t="n">
        <f aca="false">'Per item requirement'!AZ172*'Global Stock listing'!$H$67</f>
        <v>0</v>
      </c>
      <c r="AV172" s="368" t="n">
        <f aca="false">'Per item requirement'!BA172*'Global Stock listing'!$H$68</f>
        <v>0</v>
      </c>
      <c r="AW172" s="368" t="n">
        <f aca="false">'Per item requirement'!BB172*'Global Stock listing'!$H$69</f>
        <v>0</v>
      </c>
      <c r="AX172" s="368" t="n">
        <f aca="false">'Per item requirement'!BC172*'Global Stock listing'!$H$70</f>
        <v>0</v>
      </c>
      <c r="AY172" s="368" t="n">
        <f aca="false">'Per item requirement'!BD172*'Global Stock listing'!$H$71</f>
        <v>0</v>
      </c>
      <c r="AZ172" s="368" t="n">
        <f aca="false">'Per item requirement'!BE172*'Global Stock listing'!$H$72</f>
        <v>0</v>
      </c>
      <c r="BA172" s="368" t="n">
        <f aca="false">'Per item requirement'!BF172*'Global Stock listing'!$H$73</f>
        <v>0</v>
      </c>
      <c r="BB172" s="368" t="n">
        <f aca="false">'Per item requirement'!BG172*'Global Stock listing'!$H$74</f>
        <v>0</v>
      </c>
      <c r="BC172" s="366" t="n">
        <f aca="false">'Per item requirement'!BH172*'Global Stock listing'!$G$12</f>
        <v>0</v>
      </c>
      <c r="BD172" s="366" t="n">
        <f aca="false">'Per item requirement'!BI172*'Global Stock listing'!$G$13</f>
        <v>0</v>
      </c>
      <c r="BE172" s="366" t="n">
        <f aca="false">'Per item requirement'!BJ172*'Global Stock listing'!$G$14</f>
        <v>0</v>
      </c>
      <c r="BF172" s="366" t="n">
        <f aca="false">'Per item requirement'!BK172*'Global Stock listing'!$G$15</f>
        <v>0</v>
      </c>
      <c r="BG172" s="366" t="n">
        <f aca="false">'Per item requirement'!BL172*'Global Stock listing'!$G$16</f>
        <v>0</v>
      </c>
      <c r="BH172" s="366" t="n">
        <f aca="false">'Per item requirement'!BM172*'Global Stock listing'!$G$17</f>
        <v>0</v>
      </c>
      <c r="BI172" s="366" t="n">
        <f aca="false">'Per item requirement'!BN172*'Global Stock listing'!$G$18</f>
        <v>0</v>
      </c>
      <c r="BJ172" s="366" t="n">
        <f aca="false">'Per item requirement'!BO172*'Global Stock listing'!$G$19</f>
        <v>0</v>
      </c>
      <c r="BK172" s="366" t="n">
        <f aca="false">'Per item requirement'!BP172*'Global Stock listing'!$G$20</f>
        <v>0</v>
      </c>
      <c r="BL172" s="366" t="n">
        <f aca="false">'Per item requirement'!BQ172*'Global Stock listing'!$G$21</f>
        <v>0</v>
      </c>
    </row>
    <row r="173" customFormat="false" ht="15" hidden="false" customHeight="false" outlineLevel="0" collapsed="false">
      <c r="A173" s="358"/>
      <c r="B173" s="365" t="n">
        <f aca="false">'Additional items'!$I20</f>
        <v>0</v>
      </c>
      <c r="C173" s="365"/>
      <c r="D173" s="365"/>
      <c r="E173" s="365"/>
      <c r="F173" s="365"/>
      <c r="G173" s="366" t="n">
        <f aca="false">SUM(H173:BL173)</f>
        <v>0</v>
      </c>
      <c r="H173" s="367" t="n">
        <f aca="false">'Per item requirement'!M173*'Global Stock listing'!$H$28</f>
        <v>0</v>
      </c>
      <c r="I173" s="368" t="n">
        <f aca="false">'Per item requirement'!N173*'Global Stock listing'!$H$29</f>
        <v>0</v>
      </c>
      <c r="J173" s="368" t="n">
        <f aca="false">'Per item requirement'!O173*'Global Stock listing'!$H$30</f>
        <v>0</v>
      </c>
      <c r="K173" s="368" t="n">
        <f aca="false">'Per item requirement'!P173*'Global Stock listing'!$H$31</f>
        <v>0</v>
      </c>
      <c r="L173" s="368" t="n">
        <f aca="false">'Per item requirement'!Q173*'Global Stock listing'!$H$32</f>
        <v>0</v>
      </c>
      <c r="M173" s="369" t="n">
        <f aca="false">'Per item requirement'!R173*'Global Stock listing'!$H$33</f>
        <v>0</v>
      </c>
      <c r="N173" s="367" t="n">
        <f aca="false">'Per item requirement'!S173*'Global Stock listing'!$H$34</f>
        <v>0</v>
      </c>
      <c r="O173" s="368" t="n">
        <f aca="false">'Per item requirement'!T173*'Global Stock listing'!$H$35</f>
        <v>0</v>
      </c>
      <c r="P173" s="368" t="n">
        <f aca="false">'Per item requirement'!U173*'Global Stock listing'!$H$36</f>
        <v>0</v>
      </c>
      <c r="Q173" s="369" t="n">
        <f aca="false">'Per item requirement'!V173*'Global Stock listing'!$H$37</f>
        <v>0</v>
      </c>
      <c r="R173" s="371" t="n">
        <f aca="false">'Per item requirement'!W173*'Global Stock listing'!$H$38</f>
        <v>0</v>
      </c>
      <c r="S173" s="366" t="n">
        <f aca="false">'Per item requirement'!X173*'Global Stock listing'!$H$39</f>
        <v>0</v>
      </c>
      <c r="T173" s="367" t="n">
        <f aca="false">'Per item requirement'!Y173*'Global Stock listing'!$H$40</f>
        <v>0</v>
      </c>
      <c r="U173" s="368" t="n">
        <f aca="false">'Per item requirement'!Z173*'Global Stock listing'!$H$41</f>
        <v>0</v>
      </c>
      <c r="V173" s="368" t="n">
        <f aca="false">'Per item requirement'!AA173*'Global Stock listing'!$H$43</f>
        <v>0</v>
      </c>
      <c r="W173" s="369" t="n">
        <f aca="false">'Per item requirement'!AB173*'Global Stock listing'!$H$42</f>
        <v>0</v>
      </c>
      <c r="X173" s="367" t="n">
        <f aca="false">'Per item requirement'!AC173*'Global Stock listing'!$H$54</f>
        <v>0</v>
      </c>
      <c r="Y173" s="368" t="n">
        <f aca="false">'Per item requirement'!AD173*'Global Stock listing'!$H$46</f>
        <v>0</v>
      </c>
      <c r="Z173" s="368" t="n">
        <f aca="false">'Per item requirement'!AE173*'Global Stock listing'!$H$52</f>
        <v>0</v>
      </c>
      <c r="AA173" s="368" t="n">
        <f aca="false">'Per item requirement'!AF173*'Global Stock listing'!$H$50</f>
        <v>0</v>
      </c>
      <c r="AB173" s="368" t="n">
        <f aca="false">'Per item requirement'!AG173*'Global Stock listing'!$H$51</f>
        <v>0</v>
      </c>
      <c r="AC173" s="368" t="n">
        <f aca="false">'Per item requirement'!AH173*'Global Stock listing'!$H$48</f>
        <v>0</v>
      </c>
      <c r="AD173" s="368" t="n">
        <f aca="false">'Per item requirement'!AI173*'Global Stock listing'!$H$47</f>
        <v>0</v>
      </c>
      <c r="AE173" s="368" t="n">
        <f aca="false">'Per item requirement'!AJ173*'Global Stock listing'!$H$45</f>
        <v>0</v>
      </c>
      <c r="AF173" s="368" t="n">
        <f aca="false">'Per item requirement'!AK173*'Global Stock listing'!$H$44</f>
        <v>0</v>
      </c>
      <c r="AG173" s="368" t="n">
        <f aca="false">'Per item requirement'!AL173*'Global Stock listing'!$H$49</f>
        <v>0</v>
      </c>
      <c r="AH173" s="368" t="n">
        <f aca="false">'Per item requirement'!AM173*'Global Stock listing'!$H$53</f>
        <v>0</v>
      </c>
      <c r="AI173" s="368" t="n">
        <f aca="false">'Per item requirement'!AN173*'Global Stock listing'!$H$55</f>
        <v>0</v>
      </c>
      <c r="AJ173" s="368" t="n">
        <f aca="false">'Per item requirement'!AO173*'Global Stock listing'!$H$56</f>
        <v>0</v>
      </c>
      <c r="AK173" s="368" t="n">
        <f aca="false">'Per item requirement'!AP173*'Global Stock listing'!$H$57</f>
        <v>0</v>
      </c>
      <c r="AL173" s="368" t="n">
        <f aca="false">'Per item requirement'!AQ173*'Global Stock listing'!$H$58</f>
        <v>0</v>
      </c>
      <c r="AM173" s="368" t="n">
        <f aca="false">'Per item requirement'!AR173*'Global Stock listing'!$H$59</f>
        <v>0</v>
      </c>
      <c r="AN173" s="368" t="n">
        <f aca="false">'Per item requirement'!AS173*'Global Stock listing'!$H$60</f>
        <v>0</v>
      </c>
      <c r="AO173" s="368" t="n">
        <f aca="false">'Per item requirement'!AT173*'Global Stock listing'!$H$61</f>
        <v>0</v>
      </c>
      <c r="AP173" s="368" t="n">
        <f aca="false">'Per item requirement'!AU173*'Global Stock listing'!$H$62</f>
        <v>0</v>
      </c>
      <c r="AQ173" s="368" t="n">
        <f aca="false">'Per item requirement'!AV173*'Global Stock listing'!$H$63</f>
        <v>0</v>
      </c>
      <c r="AR173" s="368" t="n">
        <f aca="false">'Per item requirement'!AW173*'Global Stock listing'!$H$64</f>
        <v>0</v>
      </c>
      <c r="AS173" s="368" t="n">
        <f aca="false">'Per item requirement'!AX173*'Global Stock listing'!$H$65</f>
        <v>0</v>
      </c>
      <c r="AT173" s="368" t="n">
        <f aca="false">'Per item requirement'!AY173*'Global Stock listing'!$H$66</f>
        <v>0</v>
      </c>
      <c r="AU173" s="368" t="n">
        <f aca="false">'Per item requirement'!AZ173*'Global Stock listing'!$H$67</f>
        <v>0</v>
      </c>
      <c r="AV173" s="368" t="n">
        <f aca="false">'Per item requirement'!BA173*'Global Stock listing'!$H$68</f>
        <v>0</v>
      </c>
      <c r="AW173" s="368" t="n">
        <f aca="false">'Per item requirement'!BB173*'Global Stock listing'!$H$69</f>
        <v>0</v>
      </c>
      <c r="AX173" s="368" t="n">
        <f aca="false">'Per item requirement'!BC173*'Global Stock listing'!$H$70</f>
        <v>0</v>
      </c>
      <c r="AY173" s="368" t="n">
        <f aca="false">'Per item requirement'!BD173*'Global Stock listing'!$H$71</f>
        <v>0</v>
      </c>
      <c r="AZ173" s="368" t="n">
        <f aca="false">'Per item requirement'!BE173*'Global Stock listing'!$H$72</f>
        <v>0</v>
      </c>
      <c r="BA173" s="368" t="n">
        <f aca="false">'Per item requirement'!BF173*'Global Stock listing'!$H$73</f>
        <v>0</v>
      </c>
      <c r="BB173" s="368" t="n">
        <f aca="false">'Per item requirement'!BG173*'Global Stock listing'!$H$74</f>
        <v>0</v>
      </c>
      <c r="BC173" s="366" t="n">
        <f aca="false">'Per item requirement'!BH173*'Global Stock listing'!$G$12</f>
        <v>0</v>
      </c>
      <c r="BD173" s="366" t="n">
        <f aca="false">'Per item requirement'!BI173*'Global Stock listing'!$G$13</f>
        <v>0</v>
      </c>
      <c r="BE173" s="366" t="n">
        <f aca="false">'Per item requirement'!BJ173*'Global Stock listing'!$G$14</f>
        <v>0</v>
      </c>
      <c r="BF173" s="366" t="n">
        <f aca="false">'Per item requirement'!BK173*'Global Stock listing'!$G$15</f>
        <v>0</v>
      </c>
      <c r="BG173" s="366" t="n">
        <f aca="false">'Per item requirement'!BL173*'Global Stock listing'!$G$16</f>
        <v>0</v>
      </c>
      <c r="BH173" s="366" t="n">
        <f aca="false">'Per item requirement'!BM173*'Global Stock listing'!$G$17</f>
        <v>0</v>
      </c>
      <c r="BI173" s="366" t="n">
        <f aca="false">'Per item requirement'!BN173*'Global Stock listing'!$G$18</f>
        <v>0</v>
      </c>
      <c r="BJ173" s="366" t="n">
        <f aca="false">'Per item requirement'!BO173*'Global Stock listing'!$G$19</f>
        <v>0</v>
      </c>
      <c r="BK173" s="366" t="n">
        <f aca="false">'Per item requirement'!BP173*'Global Stock listing'!$G$20</f>
        <v>0</v>
      </c>
      <c r="BL173" s="366" t="n">
        <f aca="false">'Per item requirement'!BQ173*'Global Stock listing'!$G$21</f>
        <v>0</v>
      </c>
    </row>
    <row r="174" customFormat="false" ht="15" hidden="false" customHeight="false" outlineLevel="0" collapsed="false">
      <c r="A174" s="358"/>
      <c r="B174" s="365" t="n">
        <f aca="false">'Additional items'!$I21</f>
        <v>0</v>
      </c>
      <c r="C174" s="365"/>
      <c r="D174" s="365"/>
      <c r="E174" s="365"/>
      <c r="F174" s="365"/>
      <c r="G174" s="366" t="n">
        <f aca="false">SUM(H174:BL174)</f>
        <v>0</v>
      </c>
      <c r="H174" s="367" t="n">
        <f aca="false">'Per item requirement'!M174*'Global Stock listing'!$H$28</f>
        <v>0</v>
      </c>
      <c r="I174" s="368" t="n">
        <f aca="false">'Per item requirement'!N174*'Global Stock listing'!$H$29</f>
        <v>0</v>
      </c>
      <c r="J174" s="368" t="n">
        <f aca="false">'Per item requirement'!O174*'Global Stock listing'!$H$30</f>
        <v>0</v>
      </c>
      <c r="K174" s="368" t="n">
        <f aca="false">'Per item requirement'!P174*'Global Stock listing'!$H$31</f>
        <v>0</v>
      </c>
      <c r="L174" s="368" t="n">
        <f aca="false">'Per item requirement'!Q174*'Global Stock listing'!$H$32</f>
        <v>0</v>
      </c>
      <c r="M174" s="369" t="n">
        <f aca="false">'Per item requirement'!R174*'Global Stock listing'!$H$33</f>
        <v>0</v>
      </c>
      <c r="N174" s="367" t="n">
        <f aca="false">'Per item requirement'!S174*'Global Stock listing'!$H$34</f>
        <v>0</v>
      </c>
      <c r="O174" s="368" t="n">
        <f aca="false">'Per item requirement'!T174*'Global Stock listing'!$H$35</f>
        <v>0</v>
      </c>
      <c r="P174" s="368" t="n">
        <f aca="false">'Per item requirement'!U174*'Global Stock listing'!$H$36</f>
        <v>0</v>
      </c>
      <c r="Q174" s="369" t="n">
        <f aca="false">'Per item requirement'!V174*'Global Stock listing'!$H$37</f>
        <v>0</v>
      </c>
      <c r="R174" s="371" t="n">
        <f aca="false">'Per item requirement'!W174*'Global Stock listing'!$H$38</f>
        <v>0</v>
      </c>
      <c r="S174" s="366" t="n">
        <f aca="false">'Per item requirement'!X174*'Global Stock listing'!$H$39</f>
        <v>0</v>
      </c>
      <c r="T174" s="367" t="n">
        <f aca="false">'Per item requirement'!Y174*'Global Stock listing'!$H$40</f>
        <v>0</v>
      </c>
      <c r="U174" s="368" t="n">
        <f aca="false">'Per item requirement'!Z174*'Global Stock listing'!$H$41</f>
        <v>0</v>
      </c>
      <c r="V174" s="368" t="n">
        <f aca="false">'Per item requirement'!AA174*'Global Stock listing'!$H$43</f>
        <v>0</v>
      </c>
      <c r="W174" s="369" t="n">
        <f aca="false">'Per item requirement'!AB174*'Global Stock listing'!$H$42</f>
        <v>0</v>
      </c>
      <c r="X174" s="367" t="n">
        <f aca="false">'Per item requirement'!AC174*'Global Stock listing'!$H$54</f>
        <v>0</v>
      </c>
      <c r="Y174" s="368" t="n">
        <f aca="false">'Per item requirement'!AD174*'Global Stock listing'!$H$46</f>
        <v>0</v>
      </c>
      <c r="Z174" s="368" t="n">
        <f aca="false">'Per item requirement'!AE174*'Global Stock listing'!$H$52</f>
        <v>0</v>
      </c>
      <c r="AA174" s="368" t="n">
        <f aca="false">'Per item requirement'!AF174*'Global Stock listing'!$H$50</f>
        <v>0</v>
      </c>
      <c r="AB174" s="368" t="n">
        <f aca="false">'Per item requirement'!AG174*'Global Stock listing'!$H$51</f>
        <v>0</v>
      </c>
      <c r="AC174" s="368" t="n">
        <f aca="false">'Per item requirement'!AH174*'Global Stock listing'!$H$48</f>
        <v>0</v>
      </c>
      <c r="AD174" s="368" t="n">
        <f aca="false">'Per item requirement'!AI174*'Global Stock listing'!$H$47</f>
        <v>0</v>
      </c>
      <c r="AE174" s="368" t="n">
        <f aca="false">'Per item requirement'!AJ174*'Global Stock listing'!$H$45</f>
        <v>0</v>
      </c>
      <c r="AF174" s="368" t="n">
        <f aca="false">'Per item requirement'!AK174*'Global Stock listing'!$H$44</f>
        <v>0</v>
      </c>
      <c r="AG174" s="368" t="n">
        <f aca="false">'Per item requirement'!AL174*'Global Stock listing'!$H$49</f>
        <v>0</v>
      </c>
      <c r="AH174" s="368" t="n">
        <f aca="false">'Per item requirement'!AM174*'Global Stock listing'!$H$53</f>
        <v>0</v>
      </c>
      <c r="AI174" s="368" t="n">
        <f aca="false">'Per item requirement'!AN174*'Global Stock listing'!$H$55</f>
        <v>0</v>
      </c>
      <c r="AJ174" s="368" t="n">
        <f aca="false">'Per item requirement'!AO174*'Global Stock listing'!$H$56</f>
        <v>0</v>
      </c>
      <c r="AK174" s="368" t="n">
        <f aca="false">'Per item requirement'!AP174*'Global Stock listing'!$H$57</f>
        <v>0</v>
      </c>
      <c r="AL174" s="368" t="n">
        <f aca="false">'Per item requirement'!AQ174*'Global Stock listing'!$H$58</f>
        <v>0</v>
      </c>
      <c r="AM174" s="368" t="n">
        <f aca="false">'Per item requirement'!AR174*'Global Stock listing'!$H$59</f>
        <v>0</v>
      </c>
      <c r="AN174" s="368" t="n">
        <f aca="false">'Per item requirement'!AS174*'Global Stock listing'!$H$60</f>
        <v>0</v>
      </c>
      <c r="AO174" s="368" t="n">
        <f aca="false">'Per item requirement'!AT174*'Global Stock listing'!$H$61</f>
        <v>0</v>
      </c>
      <c r="AP174" s="368" t="n">
        <f aca="false">'Per item requirement'!AU174*'Global Stock listing'!$H$62</f>
        <v>0</v>
      </c>
      <c r="AQ174" s="368" t="n">
        <f aca="false">'Per item requirement'!AV174*'Global Stock listing'!$H$63</f>
        <v>0</v>
      </c>
      <c r="AR174" s="368" t="n">
        <f aca="false">'Per item requirement'!AW174*'Global Stock listing'!$H$64</f>
        <v>0</v>
      </c>
      <c r="AS174" s="368" t="n">
        <f aca="false">'Per item requirement'!AX174*'Global Stock listing'!$H$65</f>
        <v>0</v>
      </c>
      <c r="AT174" s="368" t="n">
        <f aca="false">'Per item requirement'!AY174*'Global Stock listing'!$H$66</f>
        <v>0</v>
      </c>
      <c r="AU174" s="368" t="n">
        <f aca="false">'Per item requirement'!AZ174*'Global Stock listing'!$H$67</f>
        <v>0</v>
      </c>
      <c r="AV174" s="368" t="n">
        <f aca="false">'Per item requirement'!BA174*'Global Stock listing'!$H$68</f>
        <v>0</v>
      </c>
      <c r="AW174" s="368" t="n">
        <f aca="false">'Per item requirement'!BB174*'Global Stock listing'!$H$69</f>
        <v>0</v>
      </c>
      <c r="AX174" s="368" t="n">
        <f aca="false">'Per item requirement'!BC174*'Global Stock listing'!$H$70</f>
        <v>0</v>
      </c>
      <c r="AY174" s="368" t="n">
        <f aca="false">'Per item requirement'!BD174*'Global Stock listing'!$H$71</f>
        <v>0</v>
      </c>
      <c r="AZ174" s="368" t="n">
        <f aca="false">'Per item requirement'!BE174*'Global Stock listing'!$H$72</f>
        <v>0</v>
      </c>
      <c r="BA174" s="368" t="n">
        <f aca="false">'Per item requirement'!BF174*'Global Stock listing'!$H$73</f>
        <v>0</v>
      </c>
      <c r="BB174" s="368" t="n">
        <f aca="false">'Per item requirement'!BG174*'Global Stock listing'!$H$74</f>
        <v>0</v>
      </c>
      <c r="BC174" s="366" t="n">
        <f aca="false">'Per item requirement'!BH174*'Global Stock listing'!$G$12</f>
        <v>0</v>
      </c>
      <c r="BD174" s="366" t="n">
        <f aca="false">'Per item requirement'!BI174*'Global Stock listing'!$G$13</f>
        <v>0</v>
      </c>
      <c r="BE174" s="366" t="n">
        <f aca="false">'Per item requirement'!BJ174*'Global Stock listing'!$G$14</f>
        <v>0</v>
      </c>
      <c r="BF174" s="366" t="n">
        <f aca="false">'Per item requirement'!BK174*'Global Stock listing'!$G$15</f>
        <v>0</v>
      </c>
      <c r="BG174" s="366" t="n">
        <f aca="false">'Per item requirement'!BL174*'Global Stock listing'!$G$16</f>
        <v>0</v>
      </c>
      <c r="BH174" s="366" t="n">
        <f aca="false">'Per item requirement'!BM174*'Global Stock listing'!$G$17</f>
        <v>0</v>
      </c>
      <c r="BI174" s="366" t="n">
        <f aca="false">'Per item requirement'!BN174*'Global Stock listing'!$G$18</f>
        <v>0</v>
      </c>
      <c r="BJ174" s="366" t="n">
        <f aca="false">'Per item requirement'!BO174*'Global Stock listing'!$G$19</f>
        <v>0</v>
      </c>
      <c r="BK174" s="366" t="n">
        <f aca="false">'Per item requirement'!BP174*'Global Stock listing'!$G$20</f>
        <v>0</v>
      </c>
      <c r="BL174" s="366" t="n">
        <f aca="false">'Per item requirement'!BQ174*'Global Stock listing'!$G$21</f>
        <v>0</v>
      </c>
    </row>
    <row r="175" customFormat="false" ht="15" hidden="false" customHeight="false" outlineLevel="0" collapsed="false">
      <c r="A175" s="358"/>
      <c r="B175" s="365" t="n">
        <f aca="false">'Additional items'!$I22</f>
        <v>0</v>
      </c>
      <c r="C175" s="365"/>
      <c r="D175" s="365"/>
      <c r="E175" s="365"/>
      <c r="F175" s="365"/>
      <c r="G175" s="366" t="n">
        <f aca="false">SUM(H175:BL175)</f>
        <v>0</v>
      </c>
      <c r="H175" s="367" t="n">
        <f aca="false">'Per item requirement'!M175*'Global Stock listing'!$H$28</f>
        <v>0</v>
      </c>
      <c r="I175" s="368" t="n">
        <f aca="false">'Per item requirement'!N175*'Global Stock listing'!$H$29</f>
        <v>0</v>
      </c>
      <c r="J175" s="368" t="n">
        <f aca="false">'Per item requirement'!O175*'Global Stock listing'!$H$30</f>
        <v>0</v>
      </c>
      <c r="K175" s="368" t="n">
        <f aca="false">'Per item requirement'!P175*'Global Stock listing'!$H$31</f>
        <v>0</v>
      </c>
      <c r="L175" s="368" t="n">
        <f aca="false">'Per item requirement'!Q175*'Global Stock listing'!$H$32</f>
        <v>0</v>
      </c>
      <c r="M175" s="369" t="n">
        <f aca="false">'Per item requirement'!R175*'Global Stock listing'!$H$33</f>
        <v>0</v>
      </c>
      <c r="N175" s="367" t="n">
        <f aca="false">'Per item requirement'!S175*'Global Stock listing'!$H$34</f>
        <v>0</v>
      </c>
      <c r="O175" s="368" t="n">
        <f aca="false">'Per item requirement'!T175*'Global Stock listing'!$H$35</f>
        <v>0</v>
      </c>
      <c r="P175" s="368" t="n">
        <f aca="false">'Per item requirement'!U175*'Global Stock listing'!$H$36</f>
        <v>0</v>
      </c>
      <c r="Q175" s="369" t="n">
        <f aca="false">'Per item requirement'!V175*'Global Stock listing'!$H$37</f>
        <v>0</v>
      </c>
      <c r="R175" s="371" t="n">
        <f aca="false">'Per item requirement'!W175*'Global Stock listing'!$H$38</f>
        <v>0</v>
      </c>
      <c r="S175" s="366" t="n">
        <f aca="false">'Per item requirement'!X175*'Global Stock listing'!$H$39</f>
        <v>0</v>
      </c>
      <c r="T175" s="367" t="n">
        <f aca="false">'Per item requirement'!Y175*'Global Stock listing'!$H$40</f>
        <v>0</v>
      </c>
      <c r="U175" s="368" t="n">
        <f aca="false">'Per item requirement'!Z175*'Global Stock listing'!$H$41</f>
        <v>0</v>
      </c>
      <c r="V175" s="368" t="n">
        <f aca="false">'Per item requirement'!AA175*'Global Stock listing'!$H$43</f>
        <v>0</v>
      </c>
      <c r="W175" s="369" t="n">
        <f aca="false">'Per item requirement'!AB175*'Global Stock listing'!$H$42</f>
        <v>0</v>
      </c>
      <c r="X175" s="367" t="n">
        <f aca="false">'Per item requirement'!AC175*'Global Stock listing'!$H$54</f>
        <v>0</v>
      </c>
      <c r="Y175" s="368" t="n">
        <f aca="false">'Per item requirement'!AD175*'Global Stock listing'!$H$46</f>
        <v>0</v>
      </c>
      <c r="Z175" s="368" t="n">
        <f aca="false">'Per item requirement'!AE175*'Global Stock listing'!$H$52</f>
        <v>0</v>
      </c>
      <c r="AA175" s="368" t="n">
        <f aca="false">'Per item requirement'!AF175*'Global Stock listing'!$H$50</f>
        <v>0</v>
      </c>
      <c r="AB175" s="368" t="n">
        <f aca="false">'Per item requirement'!AG175*'Global Stock listing'!$H$51</f>
        <v>0</v>
      </c>
      <c r="AC175" s="368" t="n">
        <f aca="false">'Per item requirement'!AH175*'Global Stock listing'!$H$48</f>
        <v>0</v>
      </c>
      <c r="AD175" s="368" t="n">
        <f aca="false">'Per item requirement'!AI175*'Global Stock listing'!$H$47</f>
        <v>0</v>
      </c>
      <c r="AE175" s="368" t="n">
        <f aca="false">'Per item requirement'!AJ175*'Global Stock listing'!$H$45</f>
        <v>0</v>
      </c>
      <c r="AF175" s="368" t="n">
        <f aca="false">'Per item requirement'!AK175*'Global Stock listing'!$H$44</f>
        <v>0</v>
      </c>
      <c r="AG175" s="368" t="n">
        <f aca="false">'Per item requirement'!AL175*'Global Stock listing'!$H$49</f>
        <v>0</v>
      </c>
      <c r="AH175" s="368" t="n">
        <f aca="false">'Per item requirement'!AM175*'Global Stock listing'!$H$53</f>
        <v>0</v>
      </c>
      <c r="AI175" s="368" t="n">
        <f aca="false">'Per item requirement'!AN175*'Global Stock listing'!$H$55</f>
        <v>0</v>
      </c>
      <c r="AJ175" s="368" t="n">
        <f aca="false">'Per item requirement'!AO175*'Global Stock listing'!$H$56</f>
        <v>0</v>
      </c>
      <c r="AK175" s="368" t="n">
        <f aca="false">'Per item requirement'!AP175*'Global Stock listing'!$H$57</f>
        <v>0</v>
      </c>
      <c r="AL175" s="368" t="n">
        <f aca="false">'Per item requirement'!AQ175*'Global Stock listing'!$H$58</f>
        <v>0</v>
      </c>
      <c r="AM175" s="368" t="n">
        <f aca="false">'Per item requirement'!AR175*'Global Stock listing'!$H$59</f>
        <v>0</v>
      </c>
      <c r="AN175" s="368" t="n">
        <f aca="false">'Per item requirement'!AS175*'Global Stock listing'!$H$60</f>
        <v>0</v>
      </c>
      <c r="AO175" s="368" t="n">
        <f aca="false">'Per item requirement'!AT175*'Global Stock listing'!$H$61</f>
        <v>0</v>
      </c>
      <c r="AP175" s="368" t="n">
        <f aca="false">'Per item requirement'!AU175*'Global Stock listing'!$H$62</f>
        <v>0</v>
      </c>
      <c r="AQ175" s="368" t="n">
        <f aca="false">'Per item requirement'!AV175*'Global Stock listing'!$H$63</f>
        <v>0</v>
      </c>
      <c r="AR175" s="368" t="n">
        <f aca="false">'Per item requirement'!AW175*'Global Stock listing'!$H$64</f>
        <v>0</v>
      </c>
      <c r="AS175" s="368" t="n">
        <f aca="false">'Per item requirement'!AX175*'Global Stock listing'!$H$65</f>
        <v>0</v>
      </c>
      <c r="AT175" s="368" t="n">
        <f aca="false">'Per item requirement'!AY175*'Global Stock listing'!$H$66</f>
        <v>0</v>
      </c>
      <c r="AU175" s="368" t="n">
        <f aca="false">'Per item requirement'!AZ175*'Global Stock listing'!$H$67</f>
        <v>0</v>
      </c>
      <c r="AV175" s="368" t="n">
        <f aca="false">'Per item requirement'!BA175*'Global Stock listing'!$H$68</f>
        <v>0</v>
      </c>
      <c r="AW175" s="368" t="n">
        <f aca="false">'Per item requirement'!BB175*'Global Stock listing'!$H$69</f>
        <v>0</v>
      </c>
      <c r="AX175" s="368" t="n">
        <f aca="false">'Per item requirement'!BC175*'Global Stock listing'!$H$70</f>
        <v>0</v>
      </c>
      <c r="AY175" s="368" t="n">
        <f aca="false">'Per item requirement'!BD175*'Global Stock listing'!$H$71</f>
        <v>0</v>
      </c>
      <c r="AZ175" s="368" t="n">
        <f aca="false">'Per item requirement'!BE175*'Global Stock listing'!$H$72</f>
        <v>0</v>
      </c>
      <c r="BA175" s="368" t="n">
        <f aca="false">'Per item requirement'!BF175*'Global Stock listing'!$H$73</f>
        <v>0</v>
      </c>
      <c r="BB175" s="368" t="n">
        <f aca="false">'Per item requirement'!BG175*'Global Stock listing'!$H$74</f>
        <v>0</v>
      </c>
      <c r="BC175" s="366" t="n">
        <f aca="false">'Per item requirement'!BH175*'Global Stock listing'!$G$12</f>
        <v>0</v>
      </c>
      <c r="BD175" s="366" t="n">
        <f aca="false">'Per item requirement'!BI175*'Global Stock listing'!$G$13</f>
        <v>0</v>
      </c>
      <c r="BE175" s="366" t="n">
        <f aca="false">'Per item requirement'!BJ175*'Global Stock listing'!$G$14</f>
        <v>0</v>
      </c>
      <c r="BF175" s="366" t="n">
        <f aca="false">'Per item requirement'!BK175*'Global Stock listing'!$G$15</f>
        <v>0</v>
      </c>
      <c r="BG175" s="366" t="n">
        <f aca="false">'Per item requirement'!BL175*'Global Stock listing'!$G$16</f>
        <v>0</v>
      </c>
      <c r="BH175" s="366" t="n">
        <f aca="false">'Per item requirement'!BM175*'Global Stock listing'!$G$17</f>
        <v>0</v>
      </c>
      <c r="BI175" s="366" t="n">
        <f aca="false">'Per item requirement'!BN175*'Global Stock listing'!$G$18</f>
        <v>0</v>
      </c>
      <c r="BJ175" s="366" t="n">
        <f aca="false">'Per item requirement'!BO175*'Global Stock listing'!$G$19</f>
        <v>0</v>
      </c>
      <c r="BK175" s="366" t="n">
        <f aca="false">'Per item requirement'!BP175*'Global Stock listing'!$G$20</f>
        <v>0</v>
      </c>
      <c r="BL175" s="366" t="n">
        <f aca="false">'Per item requirement'!BQ175*'Global Stock listing'!$G$21</f>
        <v>0</v>
      </c>
    </row>
    <row r="176" customFormat="false" ht="15" hidden="false" customHeight="false" outlineLevel="0" collapsed="false">
      <c r="A176" s="358"/>
      <c r="B176" s="365" t="n">
        <f aca="false">'Additional items'!$I23</f>
        <v>0</v>
      </c>
      <c r="C176" s="365"/>
      <c r="D176" s="365"/>
      <c r="E176" s="365"/>
      <c r="F176" s="365"/>
      <c r="G176" s="366" t="n">
        <f aca="false">SUM(H176:BL176)</f>
        <v>0</v>
      </c>
      <c r="H176" s="367" t="n">
        <f aca="false">'Per item requirement'!M176*'Global Stock listing'!$H$28</f>
        <v>0</v>
      </c>
      <c r="I176" s="368" t="n">
        <f aca="false">'Per item requirement'!N176*'Global Stock listing'!$H$29</f>
        <v>0</v>
      </c>
      <c r="J176" s="368" t="n">
        <f aca="false">'Per item requirement'!O176*'Global Stock listing'!$H$30</f>
        <v>0</v>
      </c>
      <c r="K176" s="368" t="n">
        <f aca="false">'Per item requirement'!P176*'Global Stock listing'!$H$31</f>
        <v>0</v>
      </c>
      <c r="L176" s="368" t="n">
        <f aca="false">'Per item requirement'!Q176*'Global Stock listing'!$H$32</f>
        <v>0</v>
      </c>
      <c r="M176" s="369" t="n">
        <f aca="false">'Per item requirement'!R176*'Global Stock listing'!$H$33</f>
        <v>0</v>
      </c>
      <c r="N176" s="367" t="n">
        <f aca="false">'Per item requirement'!S176*'Global Stock listing'!$H$34</f>
        <v>0</v>
      </c>
      <c r="O176" s="368" t="n">
        <f aca="false">'Per item requirement'!T176*'Global Stock listing'!$H$35</f>
        <v>0</v>
      </c>
      <c r="P176" s="368" t="n">
        <f aca="false">'Per item requirement'!U176*'Global Stock listing'!$H$36</f>
        <v>0</v>
      </c>
      <c r="Q176" s="369" t="n">
        <f aca="false">'Per item requirement'!V176*'Global Stock listing'!$H$37</f>
        <v>0</v>
      </c>
      <c r="R176" s="371" t="n">
        <f aca="false">'Per item requirement'!W176*'Global Stock listing'!$H$38</f>
        <v>0</v>
      </c>
      <c r="S176" s="366" t="n">
        <f aca="false">'Per item requirement'!X176*'Global Stock listing'!$H$39</f>
        <v>0</v>
      </c>
      <c r="T176" s="367" t="n">
        <f aca="false">'Per item requirement'!Y176*'Global Stock listing'!$H$40</f>
        <v>0</v>
      </c>
      <c r="U176" s="368" t="n">
        <f aca="false">'Per item requirement'!Z176*'Global Stock listing'!$H$41</f>
        <v>0</v>
      </c>
      <c r="V176" s="368" t="n">
        <f aca="false">'Per item requirement'!AA176*'Global Stock listing'!$H$43</f>
        <v>0</v>
      </c>
      <c r="W176" s="369" t="n">
        <f aca="false">'Per item requirement'!AB176*'Global Stock listing'!$H$42</f>
        <v>0</v>
      </c>
      <c r="X176" s="367" t="n">
        <f aca="false">'Per item requirement'!AC176*'Global Stock listing'!$H$54</f>
        <v>0</v>
      </c>
      <c r="Y176" s="368" t="n">
        <f aca="false">'Per item requirement'!AD176*'Global Stock listing'!$H$46</f>
        <v>0</v>
      </c>
      <c r="Z176" s="368" t="n">
        <f aca="false">'Per item requirement'!AE176*'Global Stock listing'!$H$52</f>
        <v>0</v>
      </c>
      <c r="AA176" s="368" t="n">
        <f aca="false">'Per item requirement'!AF176*'Global Stock listing'!$H$50</f>
        <v>0</v>
      </c>
      <c r="AB176" s="368" t="n">
        <f aca="false">'Per item requirement'!AG176*'Global Stock listing'!$H$51</f>
        <v>0</v>
      </c>
      <c r="AC176" s="368" t="n">
        <f aca="false">'Per item requirement'!AH176*'Global Stock listing'!$H$48</f>
        <v>0</v>
      </c>
      <c r="AD176" s="368" t="n">
        <f aca="false">'Per item requirement'!AI176*'Global Stock listing'!$H$47</f>
        <v>0</v>
      </c>
      <c r="AE176" s="368" t="n">
        <f aca="false">'Per item requirement'!AJ176*'Global Stock listing'!$H$45</f>
        <v>0</v>
      </c>
      <c r="AF176" s="368" t="n">
        <f aca="false">'Per item requirement'!AK176*'Global Stock listing'!$H$44</f>
        <v>0</v>
      </c>
      <c r="AG176" s="368" t="n">
        <f aca="false">'Per item requirement'!AL176*'Global Stock listing'!$H$49</f>
        <v>0</v>
      </c>
      <c r="AH176" s="368" t="n">
        <f aca="false">'Per item requirement'!AM176*'Global Stock listing'!$H$53</f>
        <v>0</v>
      </c>
      <c r="AI176" s="368" t="n">
        <f aca="false">'Per item requirement'!AN176*'Global Stock listing'!$H$55</f>
        <v>0</v>
      </c>
      <c r="AJ176" s="368" t="n">
        <f aca="false">'Per item requirement'!AO176*'Global Stock listing'!$H$56</f>
        <v>0</v>
      </c>
      <c r="AK176" s="368" t="n">
        <f aca="false">'Per item requirement'!AP176*'Global Stock listing'!$H$57</f>
        <v>0</v>
      </c>
      <c r="AL176" s="368" t="n">
        <f aca="false">'Per item requirement'!AQ176*'Global Stock listing'!$H$58</f>
        <v>0</v>
      </c>
      <c r="AM176" s="368" t="n">
        <f aca="false">'Per item requirement'!AR176*'Global Stock listing'!$H$59</f>
        <v>0</v>
      </c>
      <c r="AN176" s="368" t="n">
        <f aca="false">'Per item requirement'!AS176*'Global Stock listing'!$H$60</f>
        <v>0</v>
      </c>
      <c r="AO176" s="368" t="n">
        <f aca="false">'Per item requirement'!AT176*'Global Stock listing'!$H$61</f>
        <v>0</v>
      </c>
      <c r="AP176" s="368" t="n">
        <f aca="false">'Per item requirement'!AU176*'Global Stock listing'!$H$62</f>
        <v>0</v>
      </c>
      <c r="AQ176" s="368" t="n">
        <f aca="false">'Per item requirement'!AV176*'Global Stock listing'!$H$63</f>
        <v>0</v>
      </c>
      <c r="AR176" s="368" t="n">
        <f aca="false">'Per item requirement'!AW176*'Global Stock listing'!$H$64</f>
        <v>0</v>
      </c>
      <c r="AS176" s="368" t="n">
        <f aca="false">'Per item requirement'!AX176*'Global Stock listing'!$H$65</f>
        <v>0</v>
      </c>
      <c r="AT176" s="368" t="n">
        <f aca="false">'Per item requirement'!AY176*'Global Stock listing'!$H$66</f>
        <v>0</v>
      </c>
      <c r="AU176" s="368" t="n">
        <f aca="false">'Per item requirement'!AZ176*'Global Stock listing'!$H$67</f>
        <v>0</v>
      </c>
      <c r="AV176" s="368" t="n">
        <f aca="false">'Per item requirement'!BA176*'Global Stock listing'!$H$68</f>
        <v>0</v>
      </c>
      <c r="AW176" s="368" t="n">
        <f aca="false">'Per item requirement'!BB176*'Global Stock listing'!$H$69</f>
        <v>0</v>
      </c>
      <c r="AX176" s="368" t="n">
        <f aca="false">'Per item requirement'!BC176*'Global Stock listing'!$H$70</f>
        <v>0</v>
      </c>
      <c r="AY176" s="368" t="n">
        <f aca="false">'Per item requirement'!BD176*'Global Stock listing'!$H$71</f>
        <v>0</v>
      </c>
      <c r="AZ176" s="368" t="n">
        <f aca="false">'Per item requirement'!BE176*'Global Stock listing'!$H$72</f>
        <v>0</v>
      </c>
      <c r="BA176" s="368" t="n">
        <f aca="false">'Per item requirement'!BF176*'Global Stock listing'!$H$73</f>
        <v>0</v>
      </c>
      <c r="BB176" s="368" t="n">
        <f aca="false">'Per item requirement'!BG176*'Global Stock listing'!$H$74</f>
        <v>0</v>
      </c>
      <c r="BC176" s="366" t="n">
        <f aca="false">'Per item requirement'!BH176*'Global Stock listing'!$G$12</f>
        <v>0</v>
      </c>
      <c r="BD176" s="366" t="n">
        <f aca="false">'Per item requirement'!BI176*'Global Stock listing'!$G$13</f>
        <v>0</v>
      </c>
      <c r="BE176" s="366" t="n">
        <f aca="false">'Per item requirement'!BJ176*'Global Stock listing'!$G$14</f>
        <v>0</v>
      </c>
      <c r="BF176" s="366" t="n">
        <f aca="false">'Per item requirement'!BK176*'Global Stock listing'!$G$15</f>
        <v>0</v>
      </c>
      <c r="BG176" s="366" t="n">
        <f aca="false">'Per item requirement'!BL176*'Global Stock listing'!$G$16</f>
        <v>0</v>
      </c>
      <c r="BH176" s="366" t="n">
        <f aca="false">'Per item requirement'!BM176*'Global Stock listing'!$G$17</f>
        <v>0</v>
      </c>
      <c r="BI176" s="366" t="n">
        <f aca="false">'Per item requirement'!BN176*'Global Stock listing'!$G$18</f>
        <v>0</v>
      </c>
      <c r="BJ176" s="366" t="n">
        <f aca="false">'Per item requirement'!BO176*'Global Stock listing'!$G$19</f>
        <v>0</v>
      </c>
      <c r="BK176" s="366" t="n">
        <f aca="false">'Per item requirement'!BP176*'Global Stock listing'!$G$20</f>
        <v>0</v>
      </c>
      <c r="BL176" s="366" t="n">
        <f aca="false">'Per item requirement'!BQ176*'Global Stock listing'!$G$21</f>
        <v>0</v>
      </c>
    </row>
    <row r="177" customFormat="false" ht="15" hidden="false" customHeight="false" outlineLevel="0" collapsed="false">
      <c r="A177" s="358"/>
      <c r="B177" s="365" t="n">
        <f aca="false">'Additional items'!$I24</f>
        <v>0</v>
      </c>
      <c r="C177" s="365"/>
      <c r="D177" s="365"/>
      <c r="E177" s="365"/>
      <c r="F177" s="365"/>
      <c r="G177" s="366" t="n">
        <f aca="false">SUM(H177:BL177)</f>
        <v>0</v>
      </c>
      <c r="H177" s="367" t="n">
        <f aca="false">'Per item requirement'!M177*'Global Stock listing'!$H$28</f>
        <v>0</v>
      </c>
      <c r="I177" s="368" t="n">
        <f aca="false">'Per item requirement'!N177*'Global Stock listing'!$H$29</f>
        <v>0</v>
      </c>
      <c r="J177" s="368" t="n">
        <f aca="false">'Per item requirement'!O177*'Global Stock listing'!$H$30</f>
        <v>0</v>
      </c>
      <c r="K177" s="368" t="n">
        <f aca="false">'Per item requirement'!P177*'Global Stock listing'!$H$31</f>
        <v>0</v>
      </c>
      <c r="L177" s="368" t="n">
        <f aca="false">'Per item requirement'!Q177*'Global Stock listing'!$H$32</f>
        <v>0</v>
      </c>
      <c r="M177" s="369" t="n">
        <f aca="false">'Per item requirement'!R177*'Global Stock listing'!$H$33</f>
        <v>0</v>
      </c>
      <c r="N177" s="367" t="n">
        <f aca="false">'Per item requirement'!S177*'Global Stock listing'!$H$34</f>
        <v>0</v>
      </c>
      <c r="O177" s="368" t="n">
        <f aca="false">'Per item requirement'!T177*'Global Stock listing'!$H$35</f>
        <v>0</v>
      </c>
      <c r="P177" s="368" t="n">
        <f aca="false">'Per item requirement'!U177*'Global Stock listing'!$H$36</f>
        <v>0</v>
      </c>
      <c r="Q177" s="369" t="n">
        <f aca="false">'Per item requirement'!V177*'Global Stock listing'!$H$37</f>
        <v>0</v>
      </c>
      <c r="R177" s="371" t="n">
        <f aca="false">'Per item requirement'!W177*'Global Stock listing'!$H$38</f>
        <v>0</v>
      </c>
      <c r="S177" s="366" t="n">
        <f aca="false">'Per item requirement'!X177*'Global Stock listing'!$H$39</f>
        <v>0</v>
      </c>
      <c r="T177" s="367" t="n">
        <f aca="false">'Per item requirement'!Y177*'Global Stock listing'!$H$40</f>
        <v>0</v>
      </c>
      <c r="U177" s="368" t="n">
        <f aca="false">'Per item requirement'!Z177*'Global Stock listing'!$H$41</f>
        <v>0</v>
      </c>
      <c r="V177" s="368" t="n">
        <f aca="false">'Per item requirement'!AA177*'Global Stock listing'!$H$43</f>
        <v>0</v>
      </c>
      <c r="W177" s="369" t="n">
        <f aca="false">'Per item requirement'!AB177*'Global Stock listing'!$H$42</f>
        <v>0</v>
      </c>
      <c r="X177" s="367" t="n">
        <f aca="false">'Per item requirement'!AC177*'Global Stock listing'!$H$54</f>
        <v>0</v>
      </c>
      <c r="Y177" s="368" t="n">
        <f aca="false">'Per item requirement'!AD177*'Global Stock listing'!$H$46</f>
        <v>0</v>
      </c>
      <c r="Z177" s="368" t="n">
        <f aca="false">'Per item requirement'!AE177*'Global Stock listing'!$H$52</f>
        <v>0</v>
      </c>
      <c r="AA177" s="368" t="n">
        <f aca="false">'Per item requirement'!AF177*'Global Stock listing'!$H$50</f>
        <v>0</v>
      </c>
      <c r="AB177" s="368" t="n">
        <f aca="false">'Per item requirement'!AG177*'Global Stock listing'!$H$51</f>
        <v>0</v>
      </c>
      <c r="AC177" s="368" t="n">
        <f aca="false">'Per item requirement'!AH177*'Global Stock listing'!$H$48</f>
        <v>0</v>
      </c>
      <c r="AD177" s="368" t="n">
        <f aca="false">'Per item requirement'!AI177*'Global Stock listing'!$H$47</f>
        <v>0</v>
      </c>
      <c r="AE177" s="368" t="n">
        <f aca="false">'Per item requirement'!AJ177*'Global Stock listing'!$H$45</f>
        <v>0</v>
      </c>
      <c r="AF177" s="368" t="n">
        <f aca="false">'Per item requirement'!AK177*'Global Stock listing'!$H$44</f>
        <v>0</v>
      </c>
      <c r="AG177" s="368" t="n">
        <f aca="false">'Per item requirement'!AL177*'Global Stock listing'!$H$49</f>
        <v>0</v>
      </c>
      <c r="AH177" s="368" t="n">
        <f aca="false">'Per item requirement'!AM177*'Global Stock listing'!$H$53</f>
        <v>0</v>
      </c>
      <c r="AI177" s="368" t="n">
        <f aca="false">'Per item requirement'!AN177*'Global Stock listing'!$H$55</f>
        <v>0</v>
      </c>
      <c r="AJ177" s="368" t="n">
        <f aca="false">'Per item requirement'!AO177*'Global Stock listing'!$H$56</f>
        <v>0</v>
      </c>
      <c r="AK177" s="368" t="n">
        <f aca="false">'Per item requirement'!AP177*'Global Stock listing'!$H$57</f>
        <v>0</v>
      </c>
      <c r="AL177" s="368" t="n">
        <f aca="false">'Per item requirement'!AQ177*'Global Stock listing'!$H$58</f>
        <v>0</v>
      </c>
      <c r="AM177" s="368" t="n">
        <f aca="false">'Per item requirement'!AR177*'Global Stock listing'!$H$59</f>
        <v>0</v>
      </c>
      <c r="AN177" s="368" t="n">
        <f aca="false">'Per item requirement'!AS177*'Global Stock listing'!$H$60</f>
        <v>0</v>
      </c>
      <c r="AO177" s="368" t="n">
        <f aca="false">'Per item requirement'!AT177*'Global Stock listing'!$H$61</f>
        <v>0</v>
      </c>
      <c r="AP177" s="368" t="n">
        <f aca="false">'Per item requirement'!AU177*'Global Stock listing'!$H$62</f>
        <v>0</v>
      </c>
      <c r="AQ177" s="368" t="n">
        <f aca="false">'Per item requirement'!AV177*'Global Stock listing'!$H$63</f>
        <v>0</v>
      </c>
      <c r="AR177" s="368" t="n">
        <f aca="false">'Per item requirement'!AW177*'Global Stock listing'!$H$64</f>
        <v>0</v>
      </c>
      <c r="AS177" s="368" t="n">
        <f aca="false">'Per item requirement'!AX177*'Global Stock listing'!$H$65</f>
        <v>0</v>
      </c>
      <c r="AT177" s="368" t="n">
        <f aca="false">'Per item requirement'!AY177*'Global Stock listing'!$H$66</f>
        <v>0</v>
      </c>
      <c r="AU177" s="368" t="n">
        <f aca="false">'Per item requirement'!AZ177*'Global Stock listing'!$H$67</f>
        <v>0</v>
      </c>
      <c r="AV177" s="368" t="n">
        <f aca="false">'Per item requirement'!BA177*'Global Stock listing'!$H$68</f>
        <v>0</v>
      </c>
      <c r="AW177" s="368" t="n">
        <f aca="false">'Per item requirement'!BB177*'Global Stock listing'!$H$69</f>
        <v>0</v>
      </c>
      <c r="AX177" s="368" t="n">
        <f aca="false">'Per item requirement'!BC177*'Global Stock listing'!$H$70</f>
        <v>0</v>
      </c>
      <c r="AY177" s="368" t="n">
        <f aca="false">'Per item requirement'!BD177*'Global Stock listing'!$H$71</f>
        <v>0</v>
      </c>
      <c r="AZ177" s="368" t="n">
        <f aca="false">'Per item requirement'!BE177*'Global Stock listing'!$H$72</f>
        <v>0</v>
      </c>
      <c r="BA177" s="368" t="n">
        <f aca="false">'Per item requirement'!BF177*'Global Stock listing'!$H$73</f>
        <v>0</v>
      </c>
      <c r="BB177" s="368" t="n">
        <f aca="false">'Per item requirement'!BG177*'Global Stock listing'!$H$74</f>
        <v>0</v>
      </c>
      <c r="BC177" s="366" t="n">
        <f aca="false">'Per item requirement'!BH177*'Global Stock listing'!$G$12</f>
        <v>0</v>
      </c>
      <c r="BD177" s="366" t="n">
        <f aca="false">'Per item requirement'!BI177*'Global Stock listing'!$G$13</f>
        <v>0</v>
      </c>
      <c r="BE177" s="366" t="n">
        <f aca="false">'Per item requirement'!BJ177*'Global Stock listing'!$G$14</f>
        <v>0</v>
      </c>
      <c r="BF177" s="366" t="n">
        <f aca="false">'Per item requirement'!BK177*'Global Stock listing'!$G$15</f>
        <v>0</v>
      </c>
      <c r="BG177" s="366" t="n">
        <f aca="false">'Per item requirement'!BL177*'Global Stock listing'!$G$16</f>
        <v>0</v>
      </c>
      <c r="BH177" s="366" t="n">
        <f aca="false">'Per item requirement'!BM177*'Global Stock listing'!$G$17</f>
        <v>0</v>
      </c>
      <c r="BI177" s="366" t="n">
        <f aca="false">'Per item requirement'!BN177*'Global Stock listing'!$G$18</f>
        <v>0</v>
      </c>
      <c r="BJ177" s="366" t="n">
        <f aca="false">'Per item requirement'!BO177*'Global Stock listing'!$G$19</f>
        <v>0</v>
      </c>
      <c r="BK177" s="366" t="n">
        <f aca="false">'Per item requirement'!BP177*'Global Stock listing'!$G$20</f>
        <v>0</v>
      </c>
      <c r="BL177" s="366" t="n">
        <f aca="false">'Per item requirement'!BQ177*'Global Stock listing'!$G$21</f>
        <v>0</v>
      </c>
    </row>
    <row r="178" customFormat="false" ht="15" hidden="false" customHeight="false" outlineLevel="0" collapsed="false">
      <c r="A178" s="358"/>
      <c r="B178" s="365" t="n">
        <f aca="false">'Additional items'!$I25</f>
        <v>0</v>
      </c>
      <c r="C178" s="365"/>
      <c r="D178" s="365"/>
      <c r="E178" s="365"/>
      <c r="F178" s="365"/>
      <c r="G178" s="366" t="n">
        <f aca="false">SUM(H178:BL178)</f>
        <v>0</v>
      </c>
      <c r="H178" s="367" t="n">
        <f aca="false">'Per item requirement'!M178*'Global Stock listing'!$H$28</f>
        <v>0</v>
      </c>
      <c r="I178" s="368" t="n">
        <f aca="false">'Per item requirement'!N178*'Global Stock listing'!$H$29</f>
        <v>0</v>
      </c>
      <c r="J178" s="368" t="n">
        <f aca="false">'Per item requirement'!O178*'Global Stock listing'!$H$30</f>
        <v>0</v>
      </c>
      <c r="K178" s="368" t="n">
        <f aca="false">'Per item requirement'!P178*'Global Stock listing'!$H$31</f>
        <v>0</v>
      </c>
      <c r="L178" s="368" t="n">
        <f aca="false">'Per item requirement'!Q178*'Global Stock listing'!$H$32</f>
        <v>0</v>
      </c>
      <c r="M178" s="369" t="n">
        <f aca="false">'Per item requirement'!R178*'Global Stock listing'!$H$33</f>
        <v>0</v>
      </c>
      <c r="N178" s="367" t="n">
        <f aca="false">'Per item requirement'!S178*'Global Stock listing'!$H$34</f>
        <v>0</v>
      </c>
      <c r="O178" s="368" t="n">
        <f aca="false">'Per item requirement'!T178*'Global Stock listing'!$H$35</f>
        <v>0</v>
      </c>
      <c r="P178" s="368" t="n">
        <f aca="false">'Per item requirement'!U178*'Global Stock listing'!$H$36</f>
        <v>0</v>
      </c>
      <c r="Q178" s="369" t="n">
        <f aca="false">'Per item requirement'!V178*'Global Stock listing'!$H$37</f>
        <v>0</v>
      </c>
      <c r="R178" s="371" t="n">
        <f aca="false">'Per item requirement'!W178*'Global Stock listing'!$H$38</f>
        <v>0</v>
      </c>
      <c r="S178" s="366" t="n">
        <f aca="false">'Per item requirement'!X178*'Global Stock listing'!$H$39</f>
        <v>0</v>
      </c>
      <c r="T178" s="367" t="n">
        <f aca="false">'Per item requirement'!Y178*'Global Stock listing'!$H$40</f>
        <v>0</v>
      </c>
      <c r="U178" s="368" t="n">
        <f aca="false">'Per item requirement'!Z178*'Global Stock listing'!$H$41</f>
        <v>0</v>
      </c>
      <c r="V178" s="368" t="n">
        <f aca="false">'Per item requirement'!AA178*'Global Stock listing'!$H$43</f>
        <v>0</v>
      </c>
      <c r="W178" s="369" t="n">
        <f aca="false">'Per item requirement'!AB178*'Global Stock listing'!$H$42</f>
        <v>0</v>
      </c>
      <c r="X178" s="367" t="n">
        <f aca="false">'Per item requirement'!AC178*'Global Stock listing'!$H$54</f>
        <v>0</v>
      </c>
      <c r="Y178" s="368" t="n">
        <f aca="false">'Per item requirement'!AD178*'Global Stock listing'!$H$46</f>
        <v>0</v>
      </c>
      <c r="Z178" s="368" t="n">
        <f aca="false">'Per item requirement'!AE178*'Global Stock listing'!$H$52</f>
        <v>0</v>
      </c>
      <c r="AA178" s="368" t="n">
        <f aca="false">'Per item requirement'!AF178*'Global Stock listing'!$H$50</f>
        <v>0</v>
      </c>
      <c r="AB178" s="368" t="n">
        <f aca="false">'Per item requirement'!AG178*'Global Stock listing'!$H$51</f>
        <v>0</v>
      </c>
      <c r="AC178" s="368" t="n">
        <f aca="false">'Per item requirement'!AH178*'Global Stock listing'!$H$48</f>
        <v>0</v>
      </c>
      <c r="AD178" s="368" t="n">
        <f aca="false">'Per item requirement'!AI178*'Global Stock listing'!$H$47</f>
        <v>0</v>
      </c>
      <c r="AE178" s="368" t="n">
        <f aca="false">'Per item requirement'!AJ178*'Global Stock listing'!$H$45</f>
        <v>0</v>
      </c>
      <c r="AF178" s="368" t="n">
        <f aca="false">'Per item requirement'!AK178*'Global Stock listing'!$H$44</f>
        <v>0</v>
      </c>
      <c r="AG178" s="368" t="n">
        <f aca="false">'Per item requirement'!AL178*'Global Stock listing'!$H$49</f>
        <v>0</v>
      </c>
      <c r="AH178" s="368" t="n">
        <f aca="false">'Per item requirement'!AM178*'Global Stock listing'!$H$53</f>
        <v>0</v>
      </c>
      <c r="AI178" s="368" t="n">
        <f aca="false">'Per item requirement'!AN178*'Global Stock listing'!$H$55</f>
        <v>0</v>
      </c>
      <c r="AJ178" s="368" t="n">
        <f aca="false">'Per item requirement'!AO178*'Global Stock listing'!$H$56</f>
        <v>0</v>
      </c>
      <c r="AK178" s="368" t="n">
        <f aca="false">'Per item requirement'!AP178*'Global Stock listing'!$H$57</f>
        <v>0</v>
      </c>
      <c r="AL178" s="368" t="n">
        <f aca="false">'Per item requirement'!AQ178*'Global Stock listing'!$H$58</f>
        <v>0</v>
      </c>
      <c r="AM178" s="368" t="n">
        <f aca="false">'Per item requirement'!AR178*'Global Stock listing'!$H$59</f>
        <v>0</v>
      </c>
      <c r="AN178" s="368" t="n">
        <f aca="false">'Per item requirement'!AS178*'Global Stock listing'!$H$60</f>
        <v>0</v>
      </c>
      <c r="AO178" s="368" t="n">
        <f aca="false">'Per item requirement'!AT178*'Global Stock listing'!$H$61</f>
        <v>0</v>
      </c>
      <c r="AP178" s="368" t="n">
        <f aca="false">'Per item requirement'!AU178*'Global Stock listing'!$H$62</f>
        <v>0</v>
      </c>
      <c r="AQ178" s="368" t="n">
        <f aca="false">'Per item requirement'!AV178*'Global Stock listing'!$H$63</f>
        <v>0</v>
      </c>
      <c r="AR178" s="368" t="n">
        <f aca="false">'Per item requirement'!AW178*'Global Stock listing'!$H$64</f>
        <v>0</v>
      </c>
      <c r="AS178" s="368" t="n">
        <f aca="false">'Per item requirement'!AX178*'Global Stock listing'!$H$65</f>
        <v>0</v>
      </c>
      <c r="AT178" s="368" t="n">
        <f aca="false">'Per item requirement'!AY178*'Global Stock listing'!$H$66</f>
        <v>0</v>
      </c>
      <c r="AU178" s="368" t="n">
        <f aca="false">'Per item requirement'!AZ178*'Global Stock listing'!$H$67</f>
        <v>0</v>
      </c>
      <c r="AV178" s="368" t="n">
        <f aca="false">'Per item requirement'!BA178*'Global Stock listing'!$H$68</f>
        <v>0</v>
      </c>
      <c r="AW178" s="368" t="n">
        <f aca="false">'Per item requirement'!BB178*'Global Stock listing'!$H$69</f>
        <v>0</v>
      </c>
      <c r="AX178" s="368" t="n">
        <f aca="false">'Per item requirement'!BC178*'Global Stock listing'!$H$70</f>
        <v>0</v>
      </c>
      <c r="AY178" s="368" t="n">
        <f aca="false">'Per item requirement'!BD178*'Global Stock listing'!$H$71</f>
        <v>0</v>
      </c>
      <c r="AZ178" s="368" t="n">
        <f aca="false">'Per item requirement'!BE178*'Global Stock listing'!$H$72</f>
        <v>0</v>
      </c>
      <c r="BA178" s="368" t="n">
        <f aca="false">'Per item requirement'!BF178*'Global Stock listing'!$H$73</f>
        <v>0</v>
      </c>
      <c r="BB178" s="368" t="n">
        <f aca="false">'Per item requirement'!BG178*'Global Stock listing'!$H$74</f>
        <v>0</v>
      </c>
      <c r="BC178" s="366" t="n">
        <f aca="false">'Per item requirement'!BH178*'Global Stock listing'!$G$12</f>
        <v>0</v>
      </c>
      <c r="BD178" s="366" t="n">
        <f aca="false">'Per item requirement'!BI178*'Global Stock listing'!$G$13</f>
        <v>0</v>
      </c>
      <c r="BE178" s="366" t="n">
        <f aca="false">'Per item requirement'!BJ178*'Global Stock listing'!$G$14</f>
        <v>0</v>
      </c>
      <c r="BF178" s="366" t="n">
        <f aca="false">'Per item requirement'!BK178*'Global Stock listing'!$G$15</f>
        <v>0</v>
      </c>
      <c r="BG178" s="366" t="n">
        <f aca="false">'Per item requirement'!BL178*'Global Stock listing'!$G$16</f>
        <v>0</v>
      </c>
      <c r="BH178" s="366" t="n">
        <f aca="false">'Per item requirement'!BM178*'Global Stock listing'!$G$17</f>
        <v>0</v>
      </c>
      <c r="BI178" s="366" t="n">
        <f aca="false">'Per item requirement'!BN178*'Global Stock listing'!$G$18</f>
        <v>0</v>
      </c>
      <c r="BJ178" s="366" t="n">
        <f aca="false">'Per item requirement'!BO178*'Global Stock listing'!$G$19</f>
        <v>0</v>
      </c>
      <c r="BK178" s="366" t="n">
        <f aca="false">'Per item requirement'!BP178*'Global Stock listing'!$G$20</f>
        <v>0</v>
      </c>
      <c r="BL178" s="366" t="n">
        <f aca="false">'Per item requirement'!BQ178*'Global Stock listing'!$G$21</f>
        <v>0</v>
      </c>
    </row>
    <row r="179" customFormat="false" ht="15" hidden="false" customHeight="false" outlineLevel="0" collapsed="false">
      <c r="A179" s="358"/>
      <c r="B179" s="372" t="n">
        <f aca="false">'Additional items'!$I26</f>
        <v>0</v>
      </c>
      <c r="C179" s="372"/>
      <c r="D179" s="372"/>
      <c r="E179" s="372"/>
      <c r="F179" s="372"/>
      <c r="G179" s="373" t="n">
        <f aca="false">SUM(H179:BL179)</f>
        <v>0</v>
      </c>
      <c r="H179" s="374" t="n">
        <f aca="false">'Per item requirement'!M179*'Global Stock listing'!$H$28</f>
        <v>0</v>
      </c>
      <c r="I179" s="375" t="n">
        <f aca="false">'Per item requirement'!N179*'Global Stock listing'!$H$29</f>
        <v>0</v>
      </c>
      <c r="J179" s="375" t="n">
        <f aca="false">'Per item requirement'!O179*'Global Stock listing'!$H$30</f>
        <v>0</v>
      </c>
      <c r="K179" s="375" t="n">
        <f aca="false">'Per item requirement'!P179*'Global Stock listing'!$H$31</f>
        <v>0</v>
      </c>
      <c r="L179" s="375" t="n">
        <f aca="false">'Per item requirement'!Q179*'Global Stock listing'!$H$32</f>
        <v>0</v>
      </c>
      <c r="M179" s="376" t="n">
        <f aca="false">'Per item requirement'!R179*'Global Stock listing'!$H$33</f>
        <v>0</v>
      </c>
      <c r="N179" s="374" t="n">
        <f aca="false">'Per item requirement'!S179*'Global Stock listing'!$H$34</f>
        <v>0</v>
      </c>
      <c r="O179" s="375" t="n">
        <f aca="false">'Per item requirement'!T179*'Global Stock listing'!$H$35</f>
        <v>0</v>
      </c>
      <c r="P179" s="375" t="n">
        <f aca="false">'Per item requirement'!U179*'Global Stock listing'!$H$36</f>
        <v>0</v>
      </c>
      <c r="Q179" s="376" t="n">
        <f aca="false">'Per item requirement'!V179*'Global Stock listing'!$H$37</f>
        <v>0</v>
      </c>
      <c r="R179" s="377" t="n">
        <f aca="false">'Per item requirement'!W179*'Global Stock listing'!$H$38</f>
        <v>0</v>
      </c>
      <c r="S179" s="373" t="n">
        <f aca="false">'Per item requirement'!X179*'Global Stock listing'!$H$39</f>
        <v>0</v>
      </c>
      <c r="T179" s="374" t="n">
        <f aca="false">'Per item requirement'!Y179*'Global Stock listing'!$H$40</f>
        <v>0</v>
      </c>
      <c r="U179" s="375" t="n">
        <f aca="false">'Per item requirement'!Z179*'Global Stock listing'!$H$41</f>
        <v>0</v>
      </c>
      <c r="V179" s="375" t="n">
        <f aca="false">'Per item requirement'!AA179*'Global Stock listing'!$H$43</f>
        <v>0</v>
      </c>
      <c r="W179" s="376" t="n">
        <f aca="false">'Per item requirement'!AB179*'Global Stock listing'!$H$42</f>
        <v>0</v>
      </c>
      <c r="X179" s="374" t="n">
        <f aca="false">'Per item requirement'!AC179*'Global Stock listing'!$H$54</f>
        <v>0</v>
      </c>
      <c r="Y179" s="375" t="n">
        <f aca="false">'Per item requirement'!AD179*'Global Stock listing'!$H$46</f>
        <v>0</v>
      </c>
      <c r="Z179" s="375" t="n">
        <f aca="false">'Per item requirement'!AE179*'Global Stock listing'!$H$52</f>
        <v>0</v>
      </c>
      <c r="AA179" s="375" t="n">
        <f aca="false">'Per item requirement'!AF179*'Global Stock listing'!$H$50</f>
        <v>0</v>
      </c>
      <c r="AB179" s="375" t="n">
        <f aca="false">'Per item requirement'!AG179*'Global Stock listing'!$H$51</f>
        <v>0</v>
      </c>
      <c r="AC179" s="375" t="n">
        <f aca="false">'Per item requirement'!AH179*'Global Stock listing'!$H$48</f>
        <v>0</v>
      </c>
      <c r="AD179" s="375" t="n">
        <f aca="false">'Per item requirement'!AI179*'Global Stock listing'!$H$47</f>
        <v>0</v>
      </c>
      <c r="AE179" s="375" t="n">
        <f aca="false">'Per item requirement'!AJ179*'Global Stock listing'!$H$45</f>
        <v>0</v>
      </c>
      <c r="AF179" s="375" t="n">
        <f aca="false">'Per item requirement'!AK179*'Global Stock listing'!$H$44</f>
        <v>0</v>
      </c>
      <c r="AG179" s="375" t="n">
        <f aca="false">'Per item requirement'!AL179*'Global Stock listing'!$H$49</f>
        <v>0</v>
      </c>
      <c r="AH179" s="375" t="n">
        <f aca="false">'Per item requirement'!AM179*'Global Stock listing'!$H$53</f>
        <v>0</v>
      </c>
      <c r="AI179" s="375" t="n">
        <f aca="false">'Per item requirement'!AN179*'Global Stock listing'!$H$55</f>
        <v>0</v>
      </c>
      <c r="AJ179" s="375" t="n">
        <f aca="false">'Per item requirement'!AO179*'Global Stock listing'!$H$56</f>
        <v>0</v>
      </c>
      <c r="AK179" s="375" t="n">
        <f aca="false">'Per item requirement'!AP179*'Global Stock listing'!$H$57</f>
        <v>0</v>
      </c>
      <c r="AL179" s="375" t="n">
        <f aca="false">'Per item requirement'!AQ179*'Global Stock listing'!$H$58</f>
        <v>0</v>
      </c>
      <c r="AM179" s="375" t="n">
        <f aca="false">'Per item requirement'!AR179*'Global Stock listing'!$H$59</f>
        <v>0</v>
      </c>
      <c r="AN179" s="375" t="n">
        <f aca="false">'Per item requirement'!AS179*'Global Stock listing'!$H$60</f>
        <v>0</v>
      </c>
      <c r="AO179" s="375" t="n">
        <f aca="false">'Per item requirement'!AT179*'Global Stock listing'!$H$61</f>
        <v>0</v>
      </c>
      <c r="AP179" s="375" t="n">
        <f aca="false">'Per item requirement'!AU179*'Global Stock listing'!$H$62</f>
        <v>0</v>
      </c>
      <c r="AQ179" s="375" t="n">
        <f aca="false">'Per item requirement'!AV179*'Global Stock listing'!$H$63</f>
        <v>0</v>
      </c>
      <c r="AR179" s="375" t="n">
        <f aca="false">'Per item requirement'!AW179*'Global Stock listing'!$H$64</f>
        <v>0</v>
      </c>
      <c r="AS179" s="375" t="n">
        <f aca="false">'Per item requirement'!AX179*'Global Stock listing'!$H$65</f>
        <v>0</v>
      </c>
      <c r="AT179" s="375" t="n">
        <f aca="false">'Per item requirement'!AY179*'Global Stock listing'!$H$66</f>
        <v>0</v>
      </c>
      <c r="AU179" s="375" t="n">
        <f aca="false">'Per item requirement'!AZ179*'Global Stock listing'!$H$67</f>
        <v>0</v>
      </c>
      <c r="AV179" s="375" t="n">
        <f aca="false">'Per item requirement'!BA179*'Global Stock listing'!$H$68</f>
        <v>0</v>
      </c>
      <c r="AW179" s="375" t="n">
        <f aca="false">'Per item requirement'!BB179*'Global Stock listing'!$H$69</f>
        <v>0</v>
      </c>
      <c r="AX179" s="375" t="n">
        <f aca="false">'Per item requirement'!BC179*'Global Stock listing'!$H$70</f>
        <v>0</v>
      </c>
      <c r="AY179" s="375" t="n">
        <f aca="false">'Per item requirement'!BD179*'Global Stock listing'!$H$71</f>
        <v>0</v>
      </c>
      <c r="AZ179" s="375" t="n">
        <f aca="false">'Per item requirement'!BE179*'Global Stock listing'!$H$72</f>
        <v>0</v>
      </c>
      <c r="BA179" s="375" t="n">
        <f aca="false">'Per item requirement'!BF179*'Global Stock listing'!$H$73</f>
        <v>0</v>
      </c>
      <c r="BB179" s="375" t="n">
        <f aca="false">'Per item requirement'!BG179*'Global Stock listing'!$H$74</f>
        <v>0</v>
      </c>
      <c r="BC179" s="373" t="n">
        <f aca="false">'Per item requirement'!BH179*'Global Stock listing'!$G$12</f>
        <v>0</v>
      </c>
      <c r="BD179" s="373" t="n">
        <f aca="false">'Per item requirement'!BI179*'Global Stock listing'!$G$13</f>
        <v>0</v>
      </c>
      <c r="BE179" s="373" t="n">
        <f aca="false">'Per item requirement'!BJ179*'Global Stock listing'!$G$14</f>
        <v>0</v>
      </c>
      <c r="BF179" s="373" t="n">
        <f aca="false">'Per item requirement'!BK179*'Global Stock listing'!$G$15</f>
        <v>0</v>
      </c>
      <c r="BG179" s="373" t="n">
        <f aca="false">'Per item requirement'!BL179*'Global Stock listing'!$G$16</f>
        <v>0</v>
      </c>
      <c r="BH179" s="373" t="n">
        <f aca="false">'Per item requirement'!BM179*'Global Stock listing'!$G$17</f>
        <v>0</v>
      </c>
      <c r="BI179" s="373" t="n">
        <f aca="false">'Per item requirement'!BN179*'Global Stock listing'!$G$18</f>
        <v>0</v>
      </c>
      <c r="BJ179" s="373" t="n">
        <f aca="false">'Per item requirement'!BO179*'Global Stock listing'!$G$19</f>
        <v>0</v>
      </c>
      <c r="BK179" s="373" t="n">
        <f aca="false">'Per item requirement'!BP179*'Global Stock listing'!$G$20</f>
        <v>0</v>
      </c>
      <c r="BL179" s="373" t="n">
        <f aca="false">'Per item requirement'!BQ179*'Global Stock listing'!$G$21</f>
        <v>0</v>
      </c>
    </row>
    <row r="180" customFormat="false" ht="59.25" hidden="false" customHeight="false" outlineLevel="0" collapsed="false">
      <c r="A180" s="378" t="s">
        <v>186</v>
      </c>
      <c r="B180" s="379" t="s">
        <v>187</v>
      </c>
      <c r="C180" s="379"/>
      <c r="D180" s="379"/>
      <c r="E180" s="379"/>
      <c r="F180" s="379"/>
      <c r="G180" s="380" t="n">
        <f aca="false">SUM(H180:BL180)</f>
        <v>0</v>
      </c>
      <c r="H180" s="381" t="n">
        <f aca="false">'Per item requirement'!M180*'Global Stock listing'!$H$28</f>
        <v>0</v>
      </c>
      <c r="I180" s="382" t="n">
        <f aca="false">'Per item requirement'!N180*'Global Stock listing'!$H$29</f>
        <v>0</v>
      </c>
      <c r="J180" s="382" t="n">
        <f aca="false">'Per item requirement'!O180*'Global Stock listing'!$H$30</f>
        <v>0</v>
      </c>
      <c r="K180" s="382" t="n">
        <f aca="false">'Per item requirement'!P180*'Global Stock listing'!$H$31</f>
        <v>0</v>
      </c>
      <c r="L180" s="382" t="n">
        <f aca="false">'Per item requirement'!Q180*'Global Stock listing'!$H$32</f>
        <v>0</v>
      </c>
      <c r="M180" s="383" t="n">
        <f aca="false">'Per item requirement'!R180*'Global Stock listing'!$H$33</f>
        <v>0</v>
      </c>
      <c r="N180" s="381" t="n">
        <f aca="false">'Per item requirement'!S180*'Global Stock listing'!$H$34</f>
        <v>0</v>
      </c>
      <c r="O180" s="382" t="n">
        <f aca="false">'Per item requirement'!T180*'Global Stock listing'!$H$35</f>
        <v>0</v>
      </c>
      <c r="P180" s="382" t="n">
        <f aca="false">'Per item requirement'!U180*'Global Stock listing'!$H$36</f>
        <v>0</v>
      </c>
      <c r="Q180" s="383" t="n">
        <f aca="false">'Per item requirement'!V180*'Global Stock listing'!$H$37</f>
        <v>0</v>
      </c>
      <c r="R180" s="380" t="n">
        <f aca="false">'Per item requirement'!W180*'Global Stock listing'!$H$38</f>
        <v>0</v>
      </c>
      <c r="S180" s="384" t="n">
        <f aca="false">'Per item requirement'!X180*'Global Stock listing'!$H$39</f>
        <v>0</v>
      </c>
      <c r="T180" s="381" t="n">
        <f aca="false">'Per item requirement'!Y180*'Global Stock listing'!$H$40</f>
        <v>0</v>
      </c>
      <c r="U180" s="382" t="n">
        <f aca="false">'Per item requirement'!Z180*'Global Stock listing'!$H$41</f>
        <v>0</v>
      </c>
      <c r="V180" s="382" t="n">
        <f aca="false">'Per item requirement'!AA180*'Global Stock listing'!$H$43</f>
        <v>0</v>
      </c>
      <c r="W180" s="383" t="n">
        <f aca="false">'Per item requirement'!AB180*'Global Stock listing'!$H$42</f>
        <v>0</v>
      </c>
      <c r="X180" s="381" t="n">
        <f aca="false">'Per item requirement'!AC180*'Global Stock listing'!$H$54</f>
        <v>0</v>
      </c>
      <c r="Y180" s="382" t="n">
        <f aca="false">'Per item requirement'!AD180*'Global Stock listing'!$H$46</f>
        <v>0</v>
      </c>
      <c r="Z180" s="382" t="n">
        <f aca="false">'Per item requirement'!AE180*'Global Stock listing'!$H$52</f>
        <v>0</v>
      </c>
      <c r="AA180" s="382" t="n">
        <f aca="false">'Per item requirement'!AF180*'Global Stock listing'!$H$50</f>
        <v>0</v>
      </c>
      <c r="AB180" s="382" t="n">
        <f aca="false">'Per item requirement'!AG180*'Global Stock listing'!$H$51</f>
        <v>0</v>
      </c>
      <c r="AC180" s="382" t="n">
        <f aca="false">'Per item requirement'!AH180*'Global Stock listing'!$H$48</f>
        <v>0</v>
      </c>
      <c r="AD180" s="382" t="n">
        <f aca="false">'Per item requirement'!AI180*'Global Stock listing'!$H$47</f>
        <v>0</v>
      </c>
      <c r="AE180" s="382" t="n">
        <f aca="false">'Per item requirement'!AJ180*'Global Stock listing'!$H$45</f>
        <v>0</v>
      </c>
      <c r="AF180" s="382" t="n">
        <f aca="false">'Per item requirement'!AK180*'Global Stock listing'!$H$44</f>
        <v>0</v>
      </c>
      <c r="AG180" s="382" t="n">
        <f aca="false">'Per item requirement'!AL180*'Global Stock listing'!$H$49</f>
        <v>0</v>
      </c>
      <c r="AH180" s="382" t="n">
        <f aca="false">'Per item requirement'!AM180*'Global Stock listing'!$H$53</f>
        <v>0</v>
      </c>
      <c r="AI180" s="382" t="n">
        <f aca="false">'Per item requirement'!AN180*'Global Stock listing'!$H$55</f>
        <v>0</v>
      </c>
      <c r="AJ180" s="382" t="n">
        <f aca="false">'Per item requirement'!AO180*'Global Stock listing'!$H$56</f>
        <v>0</v>
      </c>
      <c r="AK180" s="382" t="n">
        <f aca="false">'Per item requirement'!AP180*'Global Stock listing'!$H$57</f>
        <v>0</v>
      </c>
      <c r="AL180" s="382" t="n">
        <f aca="false">'Per item requirement'!AQ180*'Global Stock listing'!$H$58</f>
        <v>0</v>
      </c>
      <c r="AM180" s="382" t="n">
        <f aca="false">'Per item requirement'!AR180*'Global Stock listing'!$H$59</f>
        <v>0</v>
      </c>
      <c r="AN180" s="382" t="n">
        <f aca="false">'Per item requirement'!AS180*'Global Stock listing'!$H$60</f>
        <v>0</v>
      </c>
      <c r="AO180" s="382" t="n">
        <f aca="false">'Per item requirement'!AT180*'Global Stock listing'!$H$61</f>
        <v>0</v>
      </c>
      <c r="AP180" s="382" t="n">
        <f aca="false">'Per item requirement'!AU180*'Global Stock listing'!$H$62</f>
        <v>0</v>
      </c>
      <c r="AQ180" s="382" t="n">
        <f aca="false">'Per item requirement'!AV180*'Global Stock listing'!$H$63</f>
        <v>0</v>
      </c>
      <c r="AR180" s="382" t="n">
        <f aca="false">'Per item requirement'!AW180*'Global Stock listing'!$H$64</f>
        <v>0</v>
      </c>
      <c r="AS180" s="382" t="n">
        <f aca="false">'Per item requirement'!AX180*'Global Stock listing'!$H$65</f>
        <v>0</v>
      </c>
      <c r="AT180" s="382" t="n">
        <f aca="false">'Per item requirement'!AY180*'Global Stock listing'!$H$66</f>
        <v>0</v>
      </c>
      <c r="AU180" s="382" t="n">
        <f aca="false">'Per item requirement'!AZ180*'Global Stock listing'!$H$67</f>
        <v>0</v>
      </c>
      <c r="AV180" s="382" t="n">
        <f aca="false">'Per item requirement'!BA180*'Global Stock listing'!$H$68</f>
        <v>0</v>
      </c>
      <c r="AW180" s="382" t="n">
        <f aca="false">'Per item requirement'!BB180*'Global Stock listing'!$H$69</f>
        <v>0</v>
      </c>
      <c r="AX180" s="382" t="n">
        <f aca="false">'Per item requirement'!BC180*'Global Stock listing'!$H$70</f>
        <v>0</v>
      </c>
      <c r="AY180" s="382" t="n">
        <f aca="false">'Per item requirement'!BD180*'Global Stock listing'!$H$71</f>
        <v>0</v>
      </c>
      <c r="AZ180" s="382" t="n">
        <f aca="false">'Per item requirement'!BE180*'Global Stock listing'!$H$72</f>
        <v>0</v>
      </c>
      <c r="BA180" s="382" t="n">
        <f aca="false">'Per item requirement'!BF180*'Global Stock listing'!$H$73</f>
        <v>0</v>
      </c>
      <c r="BB180" s="382" t="n">
        <f aca="false">'Per item requirement'!BG180*'Global Stock listing'!$H$74</f>
        <v>0</v>
      </c>
      <c r="BC180" s="380" t="n">
        <f aca="false">'Per item requirement'!BH180*'Global Stock listing'!$G$12</f>
        <v>0</v>
      </c>
      <c r="BD180" s="380" t="n">
        <f aca="false">'Per item requirement'!BI180*'Global Stock listing'!$G$13</f>
        <v>0</v>
      </c>
      <c r="BE180" s="380" t="n">
        <f aca="false">'Per item requirement'!BJ180*'Global Stock listing'!$G$14</f>
        <v>0</v>
      </c>
      <c r="BF180" s="380" t="n">
        <f aca="false">'Per item requirement'!BK180*'Global Stock listing'!$G$15</f>
        <v>0</v>
      </c>
      <c r="BG180" s="380" t="n">
        <f aca="false">'Per item requirement'!BL180*'Global Stock listing'!$G$16</f>
        <v>0</v>
      </c>
      <c r="BH180" s="380" t="n">
        <f aca="false">'Per item requirement'!BM180*'Global Stock listing'!$G$17</f>
        <v>0</v>
      </c>
      <c r="BI180" s="380" t="n">
        <f aca="false">'Per item requirement'!BN180*'Global Stock listing'!$G$18</f>
        <v>0</v>
      </c>
      <c r="BJ180" s="380" t="n">
        <f aca="false">'Per item requirement'!BO180*'Global Stock listing'!$G$19</f>
        <v>0</v>
      </c>
      <c r="BK180" s="380" t="n">
        <f aca="false">'Per item requirement'!BP180*'Global Stock listing'!$G$20</f>
        <v>0</v>
      </c>
      <c r="BL180" s="380" t="n">
        <f aca="false">'Per item requirement'!BQ180*'Global Stock listing'!$G$21</f>
        <v>0</v>
      </c>
    </row>
    <row r="181" customFormat="false" ht="15" hidden="false" customHeight="false" outlineLevel="0" collapsed="false">
      <c r="A181" s="378"/>
      <c r="B181" s="385" t="s">
        <v>188</v>
      </c>
      <c r="C181" s="385"/>
      <c r="D181" s="385"/>
      <c r="E181" s="385"/>
      <c r="F181" s="385"/>
      <c r="G181" s="386" t="n">
        <f aca="false">SUM(H181:BL181)</f>
        <v>0</v>
      </c>
      <c r="H181" s="387" t="n">
        <f aca="false">'Per item requirement'!M181*'Global Stock listing'!$H$28</f>
        <v>0</v>
      </c>
      <c r="I181" s="388" t="n">
        <f aca="false">'Per item requirement'!N181*'Global Stock listing'!$H$29</f>
        <v>0</v>
      </c>
      <c r="J181" s="388" t="n">
        <f aca="false">'Per item requirement'!O181*'Global Stock listing'!$H$30</f>
        <v>0</v>
      </c>
      <c r="K181" s="388" t="n">
        <f aca="false">'Per item requirement'!P181*'Global Stock listing'!$H$31</f>
        <v>0</v>
      </c>
      <c r="L181" s="388" t="n">
        <f aca="false">'Per item requirement'!Q181*'Global Stock listing'!$H$32</f>
        <v>0</v>
      </c>
      <c r="M181" s="389" t="n">
        <f aca="false">'Per item requirement'!R181*'Global Stock listing'!$H$33</f>
        <v>0</v>
      </c>
      <c r="N181" s="387" t="n">
        <f aca="false">'Per item requirement'!S181*'Global Stock listing'!$H$34</f>
        <v>0</v>
      </c>
      <c r="O181" s="388" t="n">
        <f aca="false">'Per item requirement'!T181*'Global Stock listing'!$H$35</f>
        <v>0</v>
      </c>
      <c r="P181" s="388" t="n">
        <f aca="false">'Per item requirement'!U181*'Global Stock listing'!$H$36</f>
        <v>0</v>
      </c>
      <c r="Q181" s="389" t="n">
        <f aca="false">'Per item requirement'!V181*'Global Stock listing'!$H$37</f>
        <v>0</v>
      </c>
      <c r="R181" s="386" t="n">
        <f aca="false">'Per item requirement'!W181*'Global Stock listing'!$H$38</f>
        <v>0</v>
      </c>
      <c r="S181" s="390" t="n">
        <f aca="false">'Per item requirement'!X181*'Global Stock listing'!$H$39</f>
        <v>0</v>
      </c>
      <c r="T181" s="387" t="n">
        <f aca="false">'Per item requirement'!Y181*'Global Stock listing'!$H$40</f>
        <v>0</v>
      </c>
      <c r="U181" s="388" t="n">
        <f aca="false">'Per item requirement'!Z181*'Global Stock listing'!$H$41</f>
        <v>0</v>
      </c>
      <c r="V181" s="388" t="n">
        <f aca="false">'Per item requirement'!AA181*'Global Stock listing'!$H$43</f>
        <v>0</v>
      </c>
      <c r="W181" s="389" t="n">
        <f aca="false">'Per item requirement'!AB181*'Global Stock listing'!$H$42</f>
        <v>0</v>
      </c>
      <c r="X181" s="387" t="n">
        <f aca="false">'Per item requirement'!AC181*'Global Stock listing'!$H$54</f>
        <v>0</v>
      </c>
      <c r="Y181" s="388" t="n">
        <f aca="false">'Per item requirement'!AD181*'Global Stock listing'!$H$46</f>
        <v>0</v>
      </c>
      <c r="Z181" s="388" t="n">
        <f aca="false">'Per item requirement'!AE181*'Global Stock listing'!$H$52</f>
        <v>0</v>
      </c>
      <c r="AA181" s="388" t="n">
        <f aca="false">'Per item requirement'!AF181*'Global Stock listing'!$H$50</f>
        <v>0</v>
      </c>
      <c r="AB181" s="388" t="n">
        <f aca="false">'Per item requirement'!AG181*'Global Stock listing'!$H$51</f>
        <v>0</v>
      </c>
      <c r="AC181" s="388" t="n">
        <f aca="false">'Per item requirement'!AH181*'Global Stock listing'!$H$48</f>
        <v>0</v>
      </c>
      <c r="AD181" s="388" t="n">
        <f aca="false">'Per item requirement'!AI181*'Global Stock listing'!$H$47</f>
        <v>0</v>
      </c>
      <c r="AE181" s="388" t="n">
        <f aca="false">'Per item requirement'!AJ181*'Global Stock listing'!$H$45</f>
        <v>0</v>
      </c>
      <c r="AF181" s="388" t="n">
        <f aca="false">'Per item requirement'!AK181*'Global Stock listing'!$H$44</f>
        <v>0</v>
      </c>
      <c r="AG181" s="388" t="n">
        <f aca="false">'Per item requirement'!AL181*'Global Stock listing'!$H$49</f>
        <v>0</v>
      </c>
      <c r="AH181" s="388" t="n">
        <f aca="false">'Per item requirement'!AM181*'Global Stock listing'!$H$53</f>
        <v>0</v>
      </c>
      <c r="AI181" s="388" t="n">
        <f aca="false">'Per item requirement'!AN181*'Global Stock listing'!$H$55</f>
        <v>0</v>
      </c>
      <c r="AJ181" s="388" t="n">
        <f aca="false">'Per item requirement'!AO181*'Global Stock listing'!$H$56</f>
        <v>0</v>
      </c>
      <c r="AK181" s="388" t="n">
        <f aca="false">'Per item requirement'!AP181*'Global Stock listing'!$H$57</f>
        <v>0</v>
      </c>
      <c r="AL181" s="388" t="n">
        <f aca="false">'Per item requirement'!AQ181*'Global Stock listing'!$H$58</f>
        <v>0</v>
      </c>
      <c r="AM181" s="388" t="n">
        <f aca="false">'Per item requirement'!AR181*'Global Stock listing'!$H$59</f>
        <v>0</v>
      </c>
      <c r="AN181" s="388" t="n">
        <f aca="false">'Per item requirement'!AS181*'Global Stock listing'!$H$60</f>
        <v>0</v>
      </c>
      <c r="AO181" s="388" t="n">
        <f aca="false">'Per item requirement'!AT181*'Global Stock listing'!$H$61</f>
        <v>0</v>
      </c>
      <c r="AP181" s="388" t="n">
        <f aca="false">'Per item requirement'!AU181*'Global Stock listing'!$H$62</f>
        <v>0</v>
      </c>
      <c r="AQ181" s="388" t="n">
        <f aca="false">'Per item requirement'!AV181*'Global Stock listing'!$H$63</f>
        <v>0</v>
      </c>
      <c r="AR181" s="388" t="n">
        <f aca="false">'Per item requirement'!AW181*'Global Stock listing'!$H$64</f>
        <v>0</v>
      </c>
      <c r="AS181" s="388" t="n">
        <f aca="false">'Per item requirement'!AX181*'Global Stock listing'!$H$65</f>
        <v>0</v>
      </c>
      <c r="AT181" s="388" t="n">
        <f aca="false">'Per item requirement'!AY181*'Global Stock listing'!$H$66</f>
        <v>0</v>
      </c>
      <c r="AU181" s="388" t="n">
        <f aca="false">'Per item requirement'!AZ181*'Global Stock listing'!$H$67</f>
        <v>0</v>
      </c>
      <c r="AV181" s="388" t="n">
        <f aca="false">'Per item requirement'!BA181*'Global Stock listing'!$H$68</f>
        <v>0</v>
      </c>
      <c r="AW181" s="388" t="n">
        <f aca="false">'Per item requirement'!BB181*'Global Stock listing'!$H$69</f>
        <v>0</v>
      </c>
      <c r="AX181" s="388" t="n">
        <f aca="false">'Per item requirement'!BC181*'Global Stock listing'!$H$70</f>
        <v>0</v>
      </c>
      <c r="AY181" s="388" t="n">
        <f aca="false">'Per item requirement'!BD181*'Global Stock listing'!$H$71</f>
        <v>0</v>
      </c>
      <c r="AZ181" s="388" t="n">
        <f aca="false">'Per item requirement'!BE181*'Global Stock listing'!$H$72</f>
        <v>0</v>
      </c>
      <c r="BA181" s="388" t="n">
        <f aca="false">'Per item requirement'!BF181*'Global Stock listing'!$H$73</f>
        <v>0</v>
      </c>
      <c r="BB181" s="388" t="n">
        <f aca="false">'Per item requirement'!BG181*'Global Stock listing'!$H$74</f>
        <v>0</v>
      </c>
      <c r="BC181" s="386" t="n">
        <f aca="false">'Per item requirement'!BH181*'Global Stock listing'!$G$12</f>
        <v>0</v>
      </c>
      <c r="BD181" s="386" t="n">
        <f aca="false">'Per item requirement'!BI181*'Global Stock listing'!$G$13</f>
        <v>0</v>
      </c>
      <c r="BE181" s="386" t="n">
        <f aca="false">'Per item requirement'!BJ181*'Global Stock listing'!$G$14</f>
        <v>0</v>
      </c>
      <c r="BF181" s="386" t="n">
        <f aca="false">'Per item requirement'!BK181*'Global Stock listing'!$G$15</f>
        <v>0</v>
      </c>
      <c r="BG181" s="386" t="n">
        <f aca="false">'Per item requirement'!BL181*'Global Stock listing'!$G$16</f>
        <v>0</v>
      </c>
      <c r="BH181" s="386" t="n">
        <f aca="false">'Per item requirement'!BM181*'Global Stock listing'!$G$17</f>
        <v>0</v>
      </c>
      <c r="BI181" s="386" t="n">
        <f aca="false">'Per item requirement'!BN181*'Global Stock listing'!$G$18</f>
        <v>0</v>
      </c>
      <c r="BJ181" s="386" t="n">
        <f aca="false">'Per item requirement'!BO181*'Global Stock listing'!$G$19</f>
        <v>0</v>
      </c>
      <c r="BK181" s="386" t="n">
        <f aca="false">'Per item requirement'!BP181*'Global Stock listing'!$G$20</f>
        <v>0</v>
      </c>
      <c r="BL181" s="386" t="n">
        <f aca="false">'Per item requirement'!BQ181*'Global Stock listing'!$G$21</f>
        <v>0</v>
      </c>
    </row>
    <row r="182" customFormat="false" ht="15" hidden="false" customHeight="false" outlineLevel="0" collapsed="false">
      <c r="A182" s="378"/>
      <c r="B182" s="385" t="s">
        <v>189</v>
      </c>
      <c r="C182" s="385"/>
      <c r="D182" s="385"/>
      <c r="E182" s="385"/>
      <c r="F182" s="385"/>
      <c r="G182" s="386" t="n">
        <f aca="false">SUM(H182:BL182)</f>
        <v>0</v>
      </c>
      <c r="H182" s="387" t="n">
        <f aca="false">'Per item requirement'!M182*'Global Stock listing'!$H$28</f>
        <v>0</v>
      </c>
      <c r="I182" s="388" t="n">
        <f aca="false">'Per item requirement'!N182*'Global Stock listing'!$H$29</f>
        <v>0</v>
      </c>
      <c r="J182" s="388" t="n">
        <f aca="false">'Per item requirement'!O182*'Global Stock listing'!$H$30</f>
        <v>0</v>
      </c>
      <c r="K182" s="388" t="n">
        <f aca="false">'Per item requirement'!P182*'Global Stock listing'!$H$31</f>
        <v>0</v>
      </c>
      <c r="L182" s="388" t="n">
        <f aca="false">'Per item requirement'!Q182*'Global Stock listing'!$H$32</f>
        <v>0</v>
      </c>
      <c r="M182" s="389" t="n">
        <f aca="false">'Per item requirement'!R182*'Global Stock listing'!$H$33</f>
        <v>0</v>
      </c>
      <c r="N182" s="387" t="n">
        <f aca="false">'Per item requirement'!S182*'Global Stock listing'!$H$34</f>
        <v>0</v>
      </c>
      <c r="O182" s="388" t="n">
        <f aca="false">'Per item requirement'!T182*'Global Stock listing'!$H$35</f>
        <v>0</v>
      </c>
      <c r="P182" s="388" t="n">
        <f aca="false">'Per item requirement'!U182*'Global Stock listing'!$H$36</f>
        <v>0</v>
      </c>
      <c r="Q182" s="389" t="n">
        <f aca="false">'Per item requirement'!V182*'Global Stock listing'!$H$37</f>
        <v>0</v>
      </c>
      <c r="R182" s="386" t="n">
        <f aca="false">'Per item requirement'!W182*'Global Stock listing'!$H$38</f>
        <v>0</v>
      </c>
      <c r="S182" s="390" t="n">
        <f aca="false">'Per item requirement'!X182*'Global Stock listing'!$H$39</f>
        <v>0</v>
      </c>
      <c r="T182" s="387" t="n">
        <f aca="false">'Per item requirement'!Y182*'Global Stock listing'!$H$40</f>
        <v>0</v>
      </c>
      <c r="U182" s="388" t="n">
        <f aca="false">'Per item requirement'!Z182*'Global Stock listing'!$H$41</f>
        <v>0</v>
      </c>
      <c r="V182" s="388" t="n">
        <f aca="false">'Per item requirement'!AA182*'Global Stock listing'!$H$43</f>
        <v>0</v>
      </c>
      <c r="W182" s="389" t="n">
        <f aca="false">'Per item requirement'!AB182*'Global Stock listing'!$H$42</f>
        <v>0</v>
      </c>
      <c r="X182" s="387" t="n">
        <f aca="false">'Per item requirement'!AC182*'Global Stock listing'!$H$54</f>
        <v>0</v>
      </c>
      <c r="Y182" s="388" t="n">
        <f aca="false">'Per item requirement'!AD182*'Global Stock listing'!$H$46</f>
        <v>0</v>
      </c>
      <c r="Z182" s="388" t="n">
        <f aca="false">'Per item requirement'!AE182*'Global Stock listing'!$H$52</f>
        <v>0</v>
      </c>
      <c r="AA182" s="388" t="n">
        <f aca="false">'Per item requirement'!AF182*'Global Stock listing'!$H$50</f>
        <v>0</v>
      </c>
      <c r="AB182" s="388" t="n">
        <f aca="false">'Per item requirement'!AG182*'Global Stock listing'!$H$51</f>
        <v>0</v>
      </c>
      <c r="AC182" s="388" t="n">
        <f aca="false">'Per item requirement'!AH182*'Global Stock listing'!$H$48</f>
        <v>0</v>
      </c>
      <c r="AD182" s="388" t="n">
        <f aca="false">'Per item requirement'!AI182*'Global Stock listing'!$H$47</f>
        <v>0</v>
      </c>
      <c r="AE182" s="388" t="n">
        <f aca="false">'Per item requirement'!AJ182*'Global Stock listing'!$H$45</f>
        <v>0</v>
      </c>
      <c r="AF182" s="388" t="n">
        <f aca="false">'Per item requirement'!AK182*'Global Stock listing'!$H$44</f>
        <v>0</v>
      </c>
      <c r="AG182" s="388" t="n">
        <f aca="false">'Per item requirement'!AL182*'Global Stock listing'!$H$49</f>
        <v>0</v>
      </c>
      <c r="AH182" s="388" t="n">
        <f aca="false">'Per item requirement'!AM182*'Global Stock listing'!$H$53</f>
        <v>0</v>
      </c>
      <c r="AI182" s="388" t="n">
        <f aca="false">'Per item requirement'!AN182*'Global Stock listing'!$H$55</f>
        <v>0</v>
      </c>
      <c r="AJ182" s="388" t="n">
        <f aca="false">'Per item requirement'!AO182*'Global Stock listing'!$H$56</f>
        <v>0</v>
      </c>
      <c r="AK182" s="388" t="n">
        <f aca="false">'Per item requirement'!AP182*'Global Stock listing'!$H$57</f>
        <v>0</v>
      </c>
      <c r="AL182" s="388" t="n">
        <f aca="false">'Per item requirement'!AQ182*'Global Stock listing'!$H$58</f>
        <v>0</v>
      </c>
      <c r="AM182" s="388" t="n">
        <f aca="false">'Per item requirement'!AR182*'Global Stock listing'!$H$59</f>
        <v>0</v>
      </c>
      <c r="AN182" s="388" t="n">
        <f aca="false">'Per item requirement'!AS182*'Global Stock listing'!$H$60</f>
        <v>0</v>
      </c>
      <c r="AO182" s="388" t="n">
        <f aca="false">'Per item requirement'!AT182*'Global Stock listing'!$H$61</f>
        <v>0</v>
      </c>
      <c r="AP182" s="388" t="n">
        <f aca="false">'Per item requirement'!AU182*'Global Stock listing'!$H$62</f>
        <v>0</v>
      </c>
      <c r="AQ182" s="388" t="n">
        <f aca="false">'Per item requirement'!AV182*'Global Stock listing'!$H$63</f>
        <v>0</v>
      </c>
      <c r="AR182" s="388" t="n">
        <f aca="false">'Per item requirement'!AW182*'Global Stock listing'!$H$64</f>
        <v>0</v>
      </c>
      <c r="AS182" s="388" t="n">
        <f aca="false">'Per item requirement'!AX182*'Global Stock listing'!$H$65</f>
        <v>0</v>
      </c>
      <c r="AT182" s="388" t="n">
        <f aca="false">'Per item requirement'!AY182*'Global Stock listing'!$H$66</f>
        <v>0</v>
      </c>
      <c r="AU182" s="388" t="n">
        <f aca="false">'Per item requirement'!AZ182*'Global Stock listing'!$H$67</f>
        <v>0</v>
      </c>
      <c r="AV182" s="388" t="n">
        <f aca="false">'Per item requirement'!BA182*'Global Stock listing'!$H$68</f>
        <v>0</v>
      </c>
      <c r="AW182" s="388" t="n">
        <f aca="false">'Per item requirement'!BB182*'Global Stock listing'!$H$69</f>
        <v>0</v>
      </c>
      <c r="AX182" s="388" t="n">
        <f aca="false">'Per item requirement'!BC182*'Global Stock listing'!$H$70</f>
        <v>0</v>
      </c>
      <c r="AY182" s="388" t="n">
        <f aca="false">'Per item requirement'!BD182*'Global Stock listing'!$H$71</f>
        <v>0</v>
      </c>
      <c r="AZ182" s="388" t="n">
        <f aca="false">'Per item requirement'!BE182*'Global Stock listing'!$H$72</f>
        <v>0</v>
      </c>
      <c r="BA182" s="388" t="n">
        <f aca="false">'Per item requirement'!BF182*'Global Stock listing'!$H$73</f>
        <v>0</v>
      </c>
      <c r="BB182" s="388" t="n">
        <f aca="false">'Per item requirement'!BG182*'Global Stock listing'!$H$74</f>
        <v>0</v>
      </c>
      <c r="BC182" s="386" t="n">
        <f aca="false">'Per item requirement'!BH182*'Global Stock listing'!$G$12</f>
        <v>0</v>
      </c>
      <c r="BD182" s="386" t="n">
        <f aca="false">'Per item requirement'!BI182*'Global Stock listing'!$G$13</f>
        <v>0</v>
      </c>
      <c r="BE182" s="386" t="n">
        <f aca="false">'Per item requirement'!BJ182*'Global Stock listing'!$G$14</f>
        <v>0</v>
      </c>
      <c r="BF182" s="386" t="n">
        <f aca="false">'Per item requirement'!BK182*'Global Stock listing'!$G$15</f>
        <v>0</v>
      </c>
      <c r="BG182" s="386" t="n">
        <f aca="false">'Per item requirement'!BL182*'Global Stock listing'!$G$16</f>
        <v>0</v>
      </c>
      <c r="BH182" s="386" t="n">
        <f aca="false">'Per item requirement'!BM182*'Global Stock listing'!$G$17</f>
        <v>0</v>
      </c>
      <c r="BI182" s="386" t="n">
        <f aca="false">'Per item requirement'!BN182*'Global Stock listing'!$G$18</f>
        <v>0</v>
      </c>
      <c r="BJ182" s="386" t="n">
        <f aca="false">'Per item requirement'!BO182*'Global Stock listing'!$G$19</f>
        <v>0</v>
      </c>
      <c r="BK182" s="386" t="n">
        <f aca="false">'Per item requirement'!BP182*'Global Stock listing'!$G$20</f>
        <v>0</v>
      </c>
      <c r="BL182" s="386" t="n">
        <f aca="false">'Per item requirement'!BQ182*'Global Stock listing'!$G$21</f>
        <v>0</v>
      </c>
    </row>
    <row r="183" customFormat="false" ht="15" hidden="false" customHeight="false" outlineLevel="0" collapsed="false">
      <c r="A183" s="378"/>
      <c r="B183" s="385" t="s">
        <v>190</v>
      </c>
      <c r="C183" s="385"/>
      <c r="D183" s="385"/>
      <c r="E183" s="385"/>
      <c r="F183" s="385"/>
      <c r="G183" s="386" t="n">
        <f aca="false">SUM(H183:BL183)</f>
        <v>0</v>
      </c>
      <c r="H183" s="387" t="n">
        <f aca="false">'Per item requirement'!M183*'Global Stock listing'!$H$28</f>
        <v>0</v>
      </c>
      <c r="I183" s="388" t="n">
        <f aca="false">'Per item requirement'!N183*'Global Stock listing'!$H$29</f>
        <v>0</v>
      </c>
      <c r="J183" s="388" t="n">
        <f aca="false">'Per item requirement'!O183*'Global Stock listing'!$H$30</f>
        <v>0</v>
      </c>
      <c r="K183" s="388" t="n">
        <f aca="false">'Per item requirement'!P183*'Global Stock listing'!$H$31</f>
        <v>0</v>
      </c>
      <c r="L183" s="388" t="n">
        <f aca="false">'Per item requirement'!Q183*'Global Stock listing'!$H$32</f>
        <v>0</v>
      </c>
      <c r="M183" s="389" t="n">
        <f aca="false">'Per item requirement'!R183*'Global Stock listing'!$H$33</f>
        <v>0</v>
      </c>
      <c r="N183" s="387" t="n">
        <f aca="false">'Per item requirement'!S183*'Global Stock listing'!$H$34</f>
        <v>0</v>
      </c>
      <c r="O183" s="388" t="n">
        <f aca="false">'Per item requirement'!T183*'Global Stock listing'!$H$35</f>
        <v>0</v>
      </c>
      <c r="P183" s="388" t="n">
        <f aca="false">'Per item requirement'!U183*'Global Stock listing'!$H$36</f>
        <v>0</v>
      </c>
      <c r="Q183" s="389" t="n">
        <f aca="false">'Per item requirement'!V183*'Global Stock listing'!$H$37</f>
        <v>0</v>
      </c>
      <c r="R183" s="386" t="n">
        <f aca="false">'Per item requirement'!W183*'Global Stock listing'!$H$38</f>
        <v>0</v>
      </c>
      <c r="S183" s="390" t="n">
        <f aca="false">'Per item requirement'!X183*'Global Stock listing'!$H$39</f>
        <v>0</v>
      </c>
      <c r="T183" s="387" t="n">
        <f aca="false">'Per item requirement'!Y183*'Global Stock listing'!$H$40</f>
        <v>0</v>
      </c>
      <c r="U183" s="388" t="n">
        <f aca="false">'Per item requirement'!Z183*'Global Stock listing'!$H$41</f>
        <v>0</v>
      </c>
      <c r="V183" s="388" t="n">
        <f aca="false">'Per item requirement'!AA183*'Global Stock listing'!$H$43</f>
        <v>0</v>
      </c>
      <c r="W183" s="389" t="n">
        <f aca="false">'Per item requirement'!AB183*'Global Stock listing'!$H$42</f>
        <v>0</v>
      </c>
      <c r="X183" s="387" t="n">
        <f aca="false">'Per item requirement'!AC183*'Global Stock listing'!$H$54</f>
        <v>0</v>
      </c>
      <c r="Y183" s="388" t="n">
        <f aca="false">'Per item requirement'!AD183*'Global Stock listing'!$H$46</f>
        <v>0</v>
      </c>
      <c r="Z183" s="388" t="n">
        <f aca="false">'Per item requirement'!AE183*'Global Stock listing'!$H$52</f>
        <v>0</v>
      </c>
      <c r="AA183" s="388" t="n">
        <f aca="false">'Per item requirement'!AF183*'Global Stock listing'!$H$50</f>
        <v>0</v>
      </c>
      <c r="AB183" s="388" t="n">
        <f aca="false">'Per item requirement'!AG183*'Global Stock listing'!$H$51</f>
        <v>0</v>
      </c>
      <c r="AC183" s="388" t="n">
        <f aca="false">'Per item requirement'!AH183*'Global Stock listing'!$H$48</f>
        <v>0</v>
      </c>
      <c r="AD183" s="388" t="n">
        <f aca="false">'Per item requirement'!AI183*'Global Stock listing'!$H$47</f>
        <v>0</v>
      </c>
      <c r="AE183" s="388" t="n">
        <f aca="false">'Per item requirement'!AJ183*'Global Stock listing'!$H$45</f>
        <v>0</v>
      </c>
      <c r="AF183" s="388" t="n">
        <f aca="false">'Per item requirement'!AK183*'Global Stock listing'!$H$44</f>
        <v>0</v>
      </c>
      <c r="AG183" s="388" t="n">
        <f aca="false">'Per item requirement'!AL183*'Global Stock listing'!$H$49</f>
        <v>0</v>
      </c>
      <c r="AH183" s="388" t="n">
        <f aca="false">'Per item requirement'!AM183*'Global Stock listing'!$H$53</f>
        <v>0</v>
      </c>
      <c r="AI183" s="388" t="n">
        <f aca="false">'Per item requirement'!AN183*'Global Stock listing'!$H$55</f>
        <v>0</v>
      </c>
      <c r="AJ183" s="388" t="n">
        <f aca="false">'Per item requirement'!AO183*'Global Stock listing'!$H$56</f>
        <v>0</v>
      </c>
      <c r="AK183" s="388" t="n">
        <f aca="false">'Per item requirement'!AP183*'Global Stock listing'!$H$57</f>
        <v>0</v>
      </c>
      <c r="AL183" s="388" t="n">
        <f aca="false">'Per item requirement'!AQ183*'Global Stock listing'!$H$58</f>
        <v>0</v>
      </c>
      <c r="AM183" s="388" t="n">
        <f aca="false">'Per item requirement'!AR183*'Global Stock listing'!$H$59</f>
        <v>0</v>
      </c>
      <c r="AN183" s="388" t="n">
        <f aca="false">'Per item requirement'!AS183*'Global Stock listing'!$H$60</f>
        <v>0</v>
      </c>
      <c r="AO183" s="388" t="n">
        <f aca="false">'Per item requirement'!AT183*'Global Stock listing'!$H$61</f>
        <v>0</v>
      </c>
      <c r="AP183" s="388" t="n">
        <f aca="false">'Per item requirement'!AU183*'Global Stock listing'!$H$62</f>
        <v>0</v>
      </c>
      <c r="AQ183" s="388" t="n">
        <f aca="false">'Per item requirement'!AV183*'Global Stock listing'!$H$63</f>
        <v>0</v>
      </c>
      <c r="AR183" s="388" t="n">
        <f aca="false">'Per item requirement'!AW183*'Global Stock listing'!$H$64</f>
        <v>0</v>
      </c>
      <c r="AS183" s="388" t="n">
        <f aca="false">'Per item requirement'!AX183*'Global Stock listing'!$H$65</f>
        <v>0</v>
      </c>
      <c r="AT183" s="388" t="n">
        <f aca="false">'Per item requirement'!AY183*'Global Stock listing'!$H$66</f>
        <v>0</v>
      </c>
      <c r="AU183" s="388" t="n">
        <f aca="false">'Per item requirement'!AZ183*'Global Stock listing'!$H$67</f>
        <v>0</v>
      </c>
      <c r="AV183" s="388" t="n">
        <f aca="false">'Per item requirement'!BA183*'Global Stock listing'!$H$68</f>
        <v>0</v>
      </c>
      <c r="AW183" s="388" t="n">
        <f aca="false">'Per item requirement'!BB183*'Global Stock listing'!$H$69</f>
        <v>0</v>
      </c>
      <c r="AX183" s="388" t="n">
        <f aca="false">'Per item requirement'!BC183*'Global Stock listing'!$H$70</f>
        <v>0</v>
      </c>
      <c r="AY183" s="388" t="n">
        <f aca="false">'Per item requirement'!BD183*'Global Stock listing'!$H$71</f>
        <v>0</v>
      </c>
      <c r="AZ183" s="388" t="n">
        <f aca="false">'Per item requirement'!BE183*'Global Stock listing'!$H$72</f>
        <v>0</v>
      </c>
      <c r="BA183" s="388" t="n">
        <f aca="false">'Per item requirement'!BF183*'Global Stock listing'!$H$73</f>
        <v>0</v>
      </c>
      <c r="BB183" s="388" t="n">
        <f aca="false">'Per item requirement'!BG183*'Global Stock listing'!$H$74</f>
        <v>0</v>
      </c>
      <c r="BC183" s="386" t="n">
        <f aca="false">'Per item requirement'!BH183*'Global Stock listing'!$G$12</f>
        <v>0</v>
      </c>
      <c r="BD183" s="386" t="n">
        <f aca="false">'Per item requirement'!BI183*'Global Stock listing'!$G$13</f>
        <v>0</v>
      </c>
      <c r="BE183" s="386" t="n">
        <f aca="false">'Per item requirement'!BJ183*'Global Stock listing'!$G$14</f>
        <v>0</v>
      </c>
      <c r="BF183" s="386" t="n">
        <f aca="false">'Per item requirement'!BK183*'Global Stock listing'!$G$15</f>
        <v>0</v>
      </c>
      <c r="BG183" s="386" t="n">
        <f aca="false">'Per item requirement'!BL183*'Global Stock listing'!$G$16</f>
        <v>0</v>
      </c>
      <c r="BH183" s="386" t="n">
        <f aca="false">'Per item requirement'!BM183*'Global Stock listing'!$G$17</f>
        <v>0</v>
      </c>
      <c r="BI183" s="386" t="n">
        <f aca="false">'Per item requirement'!BN183*'Global Stock listing'!$G$18</f>
        <v>0</v>
      </c>
      <c r="BJ183" s="386" t="n">
        <f aca="false">'Per item requirement'!BO183*'Global Stock listing'!$G$19</f>
        <v>0</v>
      </c>
      <c r="BK183" s="386" t="n">
        <f aca="false">'Per item requirement'!BP183*'Global Stock listing'!$G$20</f>
        <v>0</v>
      </c>
      <c r="BL183" s="386" t="n">
        <f aca="false">'Per item requirement'!BQ183*'Global Stock listing'!$G$21</f>
        <v>0</v>
      </c>
    </row>
    <row r="184" customFormat="false" ht="15" hidden="false" customHeight="false" outlineLevel="0" collapsed="false">
      <c r="A184" s="378"/>
      <c r="B184" s="385" t="s">
        <v>191</v>
      </c>
      <c r="C184" s="385"/>
      <c r="D184" s="385"/>
      <c r="E184" s="385"/>
      <c r="F184" s="385"/>
      <c r="G184" s="386" t="n">
        <f aca="false">SUM(H184:BL184)</f>
        <v>0</v>
      </c>
      <c r="H184" s="387" t="n">
        <f aca="false">'Per item requirement'!M184*'Global Stock listing'!$H$28</f>
        <v>0</v>
      </c>
      <c r="I184" s="388" t="n">
        <f aca="false">'Per item requirement'!N184*'Global Stock listing'!$H$29</f>
        <v>0</v>
      </c>
      <c r="J184" s="388" t="n">
        <f aca="false">'Per item requirement'!O184*'Global Stock listing'!$H$30</f>
        <v>0</v>
      </c>
      <c r="K184" s="388" t="n">
        <f aca="false">'Per item requirement'!P184*'Global Stock listing'!$H$31</f>
        <v>0</v>
      </c>
      <c r="L184" s="388" t="n">
        <f aca="false">'Per item requirement'!Q184*'Global Stock listing'!$H$32</f>
        <v>0</v>
      </c>
      <c r="M184" s="389" t="n">
        <f aca="false">'Per item requirement'!R184*'Global Stock listing'!$H$33</f>
        <v>0</v>
      </c>
      <c r="N184" s="387" t="n">
        <f aca="false">'Per item requirement'!S184*'Global Stock listing'!$H$34</f>
        <v>0</v>
      </c>
      <c r="O184" s="388" t="n">
        <f aca="false">'Per item requirement'!T184*'Global Stock listing'!$H$35</f>
        <v>0</v>
      </c>
      <c r="P184" s="388" t="n">
        <f aca="false">'Per item requirement'!U184*'Global Stock listing'!$H$36</f>
        <v>0</v>
      </c>
      <c r="Q184" s="389" t="n">
        <f aca="false">'Per item requirement'!V184*'Global Stock listing'!$H$37</f>
        <v>0</v>
      </c>
      <c r="R184" s="386" t="n">
        <f aca="false">'Per item requirement'!W184*'Global Stock listing'!$H$38</f>
        <v>0</v>
      </c>
      <c r="S184" s="390" t="n">
        <f aca="false">'Per item requirement'!X184*'Global Stock listing'!$H$39</f>
        <v>0</v>
      </c>
      <c r="T184" s="387" t="n">
        <f aca="false">'Per item requirement'!Y184*'Global Stock listing'!$H$40</f>
        <v>0</v>
      </c>
      <c r="U184" s="388" t="n">
        <f aca="false">'Per item requirement'!Z184*'Global Stock listing'!$H$41</f>
        <v>0</v>
      </c>
      <c r="V184" s="388" t="n">
        <f aca="false">'Per item requirement'!AA184*'Global Stock listing'!$H$43</f>
        <v>0</v>
      </c>
      <c r="W184" s="389" t="n">
        <f aca="false">'Per item requirement'!AB184*'Global Stock listing'!$H$42</f>
        <v>0</v>
      </c>
      <c r="X184" s="387" t="n">
        <f aca="false">'Per item requirement'!AC184*'Global Stock listing'!$H$54</f>
        <v>0</v>
      </c>
      <c r="Y184" s="388" t="n">
        <f aca="false">'Per item requirement'!AD184*'Global Stock listing'!$H$46</f>
        <v>0</v>
      </c>
      <c r="Z184" s="388" t="n">
        <f aca="false">'Per item requirement'!AE184*'Global Stock listing'!$H$52</f>
        <v>0</v>
      </c>
      <c r="AA184" s="388" t="n">
        <f aca="false">'Per item requirement'!AF184*'Global Stock listing'!$H$50</f>
        <v>0</v>
      </c>
      <c r="AB184" s="388" t="n">
        <f aca="false">'Per item requirement'!AG184*'Global Stock listing'!$H$51</f>
        <v>0</v>
      </c>
      <c r="AC184" s="388" t="n">
        <f aca="false">'Per item requirement'!AH184*'Global Stock listing'!$H$48</f>
        <v>0</v>
      </c>
      <c r="AD184" s="388" t="n">
        <f aca="false">'Per item requirement'!AI184*'Global Stock listing'!$H$47</f>
        <v>0</v>
      </c>
      <c r="AE184" s="388" t="n">
        <f aca="false">'Per item requirement'!AJ184*'Global Stock listing'!$H$45</f>
        <v>0</v>
      </c>
      <c r="AF184" s="388" t="n">
        <f aca="false">'Per item requirement'!AK184*'Global Stock listing'!$H$44</f>
        <v>0</v>
      </c>
      <c r="AG184" s="388" t="n">
        <f aca="false">'Per item requirement'!AL184*'Global Stock listing'!$H$49</f>
        <v>0</v>
      </c>
      <c r="AH184" s="388" t="n">
        <f aca="false">'Per item requirement'!AM184*'Global Stock listing'!$H$53</f>
        <v>0</v>
      </c>
      <c r="AI184" s="388" t="n">
        <f aca="false">'Per item requirement'!AN184*'Global Stock listing'!$H$55</f>
        <v>0</v>
      </c>
      <c r="AJ184" s="388" t="n">
        <f aca="false">'Per item requirement'!AO184*'Global Stock listing'!$H$56</f>
        <v>0</v>
      </c>
      <c r="AK184" s="388" t="n">
        <f aca="false">'Per item requirement'!AP184*'Global Stock listing'!$H$57</f>
        <v>0</v>
      </c>
      <c r="AL184" s="388" t="n">
        <f aca="false">'Per item requirement'!AQ184*'Global Stock listing'!$H$58</f>
        <v>0</v>
      </c>
      <c r="AM184" s="388" t="n">
        <f aca="false">'Per item requirement'!AR184*'Global Stock listing'!$H$59</f>
        <v>0</v>
      </c>
      <c r="AN184" s="388" t="n">
        <f aca="false">'Per item requirement'!AS184*'Global Stock listing'!$H$60</f>
        <v>0</v>
      </c>
      <c r="AO184" s="388" t="n">
        <f aca="false">'Per item requirement'!AT184*'Global Stock listing'!$H$61</f>
        <v>0</v>
      </c>
      <c r="AP184" s="388" t="n">
        <f aca="false">'Per item requirement'!AU184*'Global Stock listing'!$H$62</f>
        <v>0</v>
      </c>
      <c r="AQ184" s="388" t="n">
        <f aca="false">'Per item requirement'!AV184*'Global Stock listing'!$H$63</f>
        <v>0</v>
      </c>
      <c r="AR184" s="388" t="n">
        <f aca="false">'Per item requirement'!AW184*'Global Stock listing'!$H$64</f>
        <v>0</v>
      </c>
      <c r="AS184" s="388" t="n">
        <f aca="false">'Per item requirement'!AX184*'Global Stock listing'!$H$65</f>
        <v>0</v>
      </c>
      <c r="AT184" s="388" t="n">
        <f aca="false">'Per item requirement'!AY184*'Global Stock listing'!$H$66</f>
        <v>0</v>
      </c>
      <c r="AU184" s="388" t="n">
        <f aca="false">'Per item requirement'!AZ184*'Global Stock listing'!$H$67</f>
        <v>0</v>
      </c>
      <c r="AV184" s="388" t="n">
        <f aca="false">'Per item requirement'!BA184*'Global Stock listing'!$H$68</f>
        <v>0</v>
      </c>
      <c r="AW184" s="388" t="n">
        <f aca="false">'Per item requirement'!BB184*'Global Stock listing'!$H$69</f>
        <v>0</v>
      </c>
      <c r="AX184" s="388" t="n">
        <f aca="false">'Per item requirement'!BC184*'Global Stock listing'!$H$70</f>
        <v>0</v>
      </c>
      <c r="AY184" s="388" t="n">
        <f aca="false">'Per item requirement'!BD184*'Global Stock listing'!$H$71</f>
        <v>0</v>
      </c>
      <c r="AZ184" s="388" t="n">
        <f aca="false">'Per item requirement'!BE184*'Global Stock listing'!$H$72</f>
        <v>0</v>
      </c>
      <c r="BA184" s="388" t="n">
        <f aca="false">'Per item requirement'!BF184*'Global Stock listing'!$H$73</f>
        <v>0</v>
      </c>
      <c r="BB184" s="388" t="n">
        <f aca="false">'Per item requirement'!BG184*'Global Stock listing'!$H$74</f>
        <v>0</v>
      </c>
      <c r="BC184" s="386" t="n">
        <f aca="false">'Per item requirement'!BH184*'Global Stock listing'!$G$12</f>
        <v>0</v>
      </c>
      <c r="BD184" s="386" t="n">
        <f aca="false">'Per item requirement'!BI184*'Global Stock listing'!$G$13</f>
        <v>0</v>
      </c>
      <c r="BE184" s="386" t="n">
        <f aca="false">'Per item requirement'!BJ184*'Global Stock listing'!$G$14</f>
        <v>0</v>
      </c>
      <c r="BF184" s="386" t="n">
        <f aca="false">'Per item requirement'!BK184*'Global Stock listing'!$G$15</f>
        <v>0</v>
      </c>
      <c r="BG184" s="386" t="n">
        <f aca="false">'Per item requirement'!BL184*'Global Stock listing'!$G$16</f>
        <v>0</v>
      </c>
      <c r="BH184" s="386" t="n">
        <f aca="false">'Per item requirement'!BM184*'Global Stock listing'!$G$17</f>
        <v>0</v>
      </c>
      <c r="BI184" s="386" t="n">
        <f aca="false">'Per item requirement'!BN184*'Global Stock listing'!$G$18</f>
        <v>0</v>
      </c>
      <c r="BJ184" s="386" t="n">
        <f aca="false">'Per item requirement'!BO184*'Global Stock listing'!$G$19</f>
        <v>0</v>
      </c>
      <c r="BK184" s="386" t="n">
        <f aca="false">'Per item requirement'!BP184*'Global Stock listing'!$G$20</f>
        <v>0</v>
      </c>
      <c r="BL184" s="386" t="n">
        <f aca="false">'Per item requirement'!BQ184*'Global Stock listing'!$G$21</f>
        <v>0</v>
      </c>
    </row>
    <row r="185" customFormat="false" ht="15" hidden="false" customHeight="false" outlineLevel="0" collapsed="false">
      <c r="A185" s="378"/>
      <c r="B185" s="385" t="s">
        <v>192</v>
      </c>
      <c r="C185" s="385"/>
      <c r="D185" s="385"/>
      <c r="E185" s="385"/>
      <c r="F185" s="385"/>
      <c r="G185" s="386" t="n">
        <f aca="false">SUM(H185:BL185)</f>
        <v>0</v>
      </c>
      <c r="H185" s="387" t="n">
        <f aca="false">'Per item requirement'!M185*'Global Stock listing'!$H$28</f>
        <v>0</v>
      </c>
      <c r="I185" s="388" t="n">
        <f aca="false">'Per item requirement'!N185*'Global Stock listing'!$H$29</f>
        <v>0</v>
      </c>
      <c r="J185" s="388" t="n">
        <f aca="false">'Per item requirement'!O185*'Global Stock listing'!$H$30</f>
        <v>0</v>
      </c>
      <c r="K185" s="388" t="n">
        <f aca="false">'Per item requirement'!P185*'Global Stock listing'!$H$31</f>
        <v>0</v>
      </c>
      <c r="L185" s="388" t="n">
        <f aca="false">'Per item requirement'!Q185*'Global Stock listing'!$H$32</f>
        <v>0</v>
      </c>
      <c r="M185" s="389" t="n">
        <f aca="false">'Per item requirement'!R185*'Global Stock listing'!$H$33</f>
        <v>0</v>
      </c>
      <c r="N185" s="387" t="n">
        <f aca="false">'Per item requirement'!S185*'Global Stock listing'!$H$34</f>
        <v>0</v>
      </c>
      <c r="O185" s="388" t="n">
        <f aca="false">'Per item requirement'!T185*'Global Stock listing'!$H$35</f>
        <v>0</v>
      </c>
      <c r="P185" s="388" t="n">
        <f aca="false">'Per item requirement'!U185*'Global Stock listing'!$H$36</f>
        <v>0</v>
      </c>
      <c r="Q185" s="389" t="n">
        <f aca="false">'Per item requirement'!V185*'Global Stock listing'!$H$37</f>
        <v>0</v>
      </c>
      <c r="R185" s="386" t="n">
        <f aca="false">'Per item requirement'!W185*'Global Stock listing'!$H$38</f>
        <v>0</v>
      </c>
      <c r="S185" s="390" t="n">
        <f aca="false">'Per item requirement'!X185*'Global Stock listing'!$H$39</f>
        <v>0</v>
      </c>
      <c r="T185" s="387" t="n">
        <f aca="false">'Per item requirement'!Y185*'Global Stock listing'!$H$40</f>
        <v>0</v>
      </c>
      <c r="U185" s="388" t="n">
        <f aca="false">'Per item requirement'!Z185*'Global Stock listing'!$H$41</f>
        <v>0</v>
      </c>
      <c r="V185" s="388" t="n">
        <f aca="false">'Per item requirement'!AA185*'Global Stock listing'!$H$43</f>
        <v>0</v>
      </c>
      <c r="W185" s="389" t="n">
        <f aca="false">'Per item requirement'!AB185*'Global Stock listing'!$H$42</f>
        <v>0</v>
      </c>
      <c r="X185" s="387" t="n">
        <f aca="false">'Per item requirement'!AC185*'Global Stock listing'!$H$54</f>
        <v>0</v>
      </c>
      <c r="Y185" s="388" t="n">
        <f aca="false">'Per item requirement'!AD185*'Global Stock listing'!$H$46</f>
        <v>0</v>
      </c>
      <c r="Z185" s="388" t="n">
        <f aca="false">'Per item requirement'!AE185*'Global Stock listing'!$H$52</f>
        <v>0</v>
      </c>
      <c r="AA185" s="388" t="n">
        <f aca="false">'Per item requirement'!AF185*'Global Stock listing'!$H$50</f>
        <v>0</v>
      </c>
      <c r="AB185" s="388" t="n">
        <f aca="false">'Per item requirement'!AG185*'Global Stock listing'!$H$51</f>
        <v>0</v>
      </c>
      <c r="AC185" s="388" t="n">
        <f aca="false">'Per item requirement'!AH185*'Global Stock listing'!$H$48</f>
        <v>0</v>
      </c>
      <c r="AD185" s="388" t="n">
        <f aca="false">'Per item requirement'!AI185*'Global Stock listing'!$H$47</f>
        <v>0</v>
      </c>
      <c r="AE185" s="388" t="n">
        <f aca="false">'Per item requirement'!AJ185*'Global Stock listing'!$H$45</f>
        <v>0</v>
      </c>
      <c r="AF185" s="388" t="n">
        <f aca="false">'Per item requirement'!AK185*'Global Stock listing'!$H$44</f>
        <v>0</v>
      </c>
      <c r="AG185" s="388" t="n">
        <f aca="false">'Per item requirement'!AL185*'Global Stock listing'!$H$49</f>
        <v>0</v>
      </c>
      <c r="AH185" s="388" t="n">
        <f aca="false">'Per item requirement'!AM185*'Global Stock listing'!$H$53</f>
        <v>0</v>
      </c>
      <c r="AI185" s="388" t="n">
        <f aca="false">'Per item requirement'!AN185*'Global Stock listing'!$H$55</f>
        <v>0</v>
      </c>
      <c r="AJ185" s="388" t="n">
        <f aca="false">'Per item requirement'!AO185*'Global Stock listing'!$H$56</f>
        <v>0</v>
      </c>
      <c r="AK185" s="388" t="n">
        <f aca="false">'Per item requirement'!AP185*'Global Stock listing'!$H$57</f>
        <v>0</v>
      </c>
      <c r="AL185" s="388" t="n">
        <f aca="false">'Per item requirement'!AQ185*'Global Stock listing'!$H$58</f>
        <v>0</v>
      </c>
      <c r="AM185" s="388" t="n">
        <f aca="false">'Per item requirement'!AR185*'Global Stock listing'!$H$59</f>
        <v>0</v>
      </c>
      <c r="AN185" s="388" t="n">
        <f aca="false">'Per item requirement'!AS185*'Global Stock listing'!$H$60</f>
        <v>0</v>
      </c>
      <c r="AO185" s="388" t="n">
        <f aca="false">'Per item requirement'!AT185*'Global Stock listing'!$H$61</f>
        <v>0</v>
      </c>
      <c r="AP185" s="388" t="n">
        <f aca="false">'Per item requirement'!AU185*'Global Stock listing'!$H$62</f>
        <v>0</v>
      </c>
      <c r="AQ185" s="388" t="n">
        <f aca="false">'Per item requirement'!AV185*'Global Stock listing'!$H$63</f>
        <v>0</v>
      </c>
      <c r="AR185" s="388" t="n">
        <f aca="false">'Per item requirement'!AW185*'Global Stock listing'!$H$64</f>
        <v>0</v>
      </c>
      <c r="AS185" s="388" t="n">
        <f aca="false">'Per item requirement'!AX185*'Global Stock listing'!$H$65</f>
        <v>0</v>
      </c>
      <c r="AT185" s="388" t="n">
        <f aca="false">'Per item requirement'!AY185*'Global Stock listing'!$H$66</f>
        <v>0</v>
      </c>
      <c r="AU185" s="388" t="n">
        <f aca="false">'Per item requirement'!AZ185*'Global Stock listing'!$H$67</f>
        <v>0</v>
      </c>
      <c r="AV185" s="388" t="n">
        <f aca="false">'Per item requirement'!BA185*'Global Stock listing'!$H$68</f>
        <v>0</v>
      </c>
      <c r="AW185" s="388" t="n">
        <f aca="false">'Per item requirement'!BB185*'Global Stock listing'!$H$69</f>
        <v>0</v>
      </c>
      <c r="AX185" s="388" t="n">
        <f aca="false">'Per item requirement'!BC185*'Global Stock listing'!$H$70</f>
        <v>0</v>
      </c>
      <c r="AY185" s="388" t="n">
        <f aca="false">'Per item requirement'!BD185*'Global Stock listing'!$H$71</f>
        <v>0</v>
      </c>
      <c r="AZ185" s="388" t="n">
        <f aca="false">'Per item requirement'!BE185*'Global Stock listing'!$H$72</f>
        <v>0</v>
      </c>
      <c r="BA185" s="388" t="n">
        <f aca="false">'Per item requirement'!BF185*'Global Stock listing'!$H$73</f>
        <v>0</v>
      </c>
      <c r="BB185" s="388" t="n">
        <f aca="false">'Per item requirement'!BG185*'Global Stock listing'!$H$74</f>
        <v>0</v>
      </c>
      <c r="BC185" s="386" t="n">
        <f aca="false">'Per item requirement'!BH185*'Global Stock listing'!$G$12</f>
        <v>0</v>
      </c>
      <c r="BD185" s="386" t="n">
        <f aca="false">'Per item requirement'!BI185*'Global Stock listing'!$G$13</f>
        <v>0</v>
      </c>
      <c r="BE185" s="386" t="n">
        <f aca="false">'Per item requirement'!BJ185*'Global Stock listing'!$G$14</f>
        <v>0</v>
      </c>
      <c r="BF185" s="386" t="n">
        <f aca="false">'Per item requirement'!BK185*'Global Stock listing'!$G$15</f>
        <v>0</v>
      </c>
      <c r="BG185" s="386" t="n">
        <f aca="false">'Per item requirement'!BL185*'Global Stock listing'!$G$16</f>
        <v>0</v>
      </c>
      <c r="BH185" s="386" t="n">
        <f aca="false">'Per item requirement'!BM185*'Global Stock listing'!$G$17</f>
        <v>0</v>
      </c>
      <c r="BI185" s="386" t="n">
        <f aca="false">'Per item requirement'!BN185*'Global Stock listing'!$G$18</f>
        <v>0</v>
      </c>
      <c r="BJ185" s="386" t="n">
        <f aca="false">'Per item requirement'!BO185*'Global Stock listing'!$G$19</f>
        <v>0</v>
      </c>
      <c r="BK185" s="386" t="n">
        <f aca="false">'Per item requirement'!BP185*'Global Stock listing'!$G$20</f>
        <v>0</v>
      </c>
      <c r="BL185" s="386" t="n">
        <f aca="false">'Per item requirement'!BQ185*'Global Stock listing'!$G$21</f>
        <v>0</v>
      </c>
    </row>
    <row r="186" customFormat="false" ht="15" hidden="false" customHeight="false" outlineLevel="0" collapsed="false">
      <c r="A186" s="378"/>
      <c r="B186" s="385" t="s">
        <v>193</v>
      </c>
      <c r="C186" s="385"/>
      <c r="D186" s="385"/>
      <c r="E186" s="385"/>
      <c r="F186" s="385"/>
      <c r="G186" s="386" t="n">
        <f aca="false">SUM(H186:BL186)</f>
        <v>0</v>
      </c>
      <c r="H186" s="387" t="n">
        <f aca="false">'Per item requirement'!M186*'Global Stock listing'!$H$28</f>
        <v>0</v>
      </c>
      <c r="I186" s="388" t="n">
        <f aca="false">'Per item requirement'!N186*'Global Stock listing'!$H$29</f>
        <v>0</v>
      </c>
      <c r="J186" s="388" t="n">
        <f aca="false">'Per item requirement'!O186*'Global Stock listing'!$H$30</f>
        <v>0</v>
      </c>
      <c r="K186" s="388" t="n">
        <f aca="false">'Per item requirement'!P186*'Global Stock listing'!$H$31</f>
        <v>0</v>
      </c>
      <c r="L186" s="388" t="n">
        <f aca="false">'Per item requirement'!Q186*'Global Stock listing'!$H$32</f>
        <v>0</v>
      </c>
      <c r="M186" s="389" t="n">
        <f aca="false">'Per item requirement'!R186*'Global Stock listing'!$H$33</f>
        <v>0</v>
      </c>
      <c r="N186" s="387" t="n">
        <f aca="false">'Per item requirement'!S186*'Global Stock listing'!$H$34</f>
        <v>0</v>
      </c>
      <c r="O186" s="388" t="n">
        <f aca="false">'Per item requirement'!T186*'Global Stock listing'!$H$35</f>
        <v>0</v>
      </c>
      <c r="P186" s="388" t="n">
        <f aca="false">'Per item requirement'!U186*'Global Stock listing'!$H$36</f>
        <v>0</v>
      </c>
      <c r="Q186" s="389" t="n">
        <f aca="false">'Per item requirement'!V186*'Global Stock listing'!$H$37</f>
        <v>0</v>
      </c>
      <c r="R186" s="386" t="n">
        <f aca="false">'Per item requirement'!W186*'Global Stock listing'!$H$38</f>
        <v>0</v>
      </c>
      <c r="S186" s="390" t="n">
        <f aca="false">'Per item requirement'!X186*'Global Stock listing'!$H$39</f>
        <v>0</v>
      </c>
      <c r="T186" s="387" t="n">
        <f aca="false">'Per item requirement'!Y186*'Global Stock listing'!$H$40</f>
        <v>0</v>
      </c>
      <c r="U186" s="388" t="n">
        <f aca="false">'Per item requirement'!Z186*'Global Stock listing'!$H$41</f>
        <v>0</v>
      </c>
      <c r="V186" s="388" t="n">
        <f aca="false">'Per item requirement'!AA186*'Global Stock listing'!$H$43</f>
        <v>0</v>
      </c>
      <c r="W186" s="389" t="n">
        <f aca="false">'Per item requirement'!AB186*'Global Stock listing'!$H$42</f>
        <v>0</v>
      </c>
      <c r="X186" s="387" t="n">
        <f aca="false">'Per item requirement'!AC186*'Global Stock listing'!$H$54</f>
        <v>0</v>
      </c>
      <c r="Y186" s="388" t="n">
        <f aca="false">'Per item requirement'!AD186*'Global Stock listing'!$H$46</f>
        <v>0</v>
      </c>
      <c r="Z186" s="388" t="n">
        <f aca="false">'Per item requirement'!AE186*'Global Stock listing'!$H$52</f>
        <v>0</v>
      </c>
      <c r="AA186" s="388" t="n">
        <f aca="false">'Per item requirement'!AF186*'Global Stock listing'!$H$50</f>
        <v>0</v>
      </c>
      <c r="AB186" s="388" t="n">
        <f aca="false">'Per item requirement'!AG186*'Global Stock listing'!$H$51</f>
        <v>0</v>
      </c>
      <c r="AC186" s="388" t="n">
        <f aca="false">'Per item requirement'!AH186*'Global Stock listing'!$H$48</f>
        <v>0</v>
      </c>
      <c r="AD186" s="388" t="n">
        <f aca="false">'Per item requirement'!AI186*'Global Stock listing'!$H$47</f>
        <v>0</v>
      </c>
      <c r="AE186" s="388" t="n">
        <f aca="false">'Per item requirement'!AJ186*'Global Stock listing'!$H$45</f>
        <v>0</v>
      </c>
      <c r="AF186" s="388" t="n">
        <f aca="false">'Per item requirement'!AK186*'Global Stock listing'!$H$44</f>
        <v>0</v>
      </c>
      <c r="AG186" s="388" t="n">
        <f aca="false">'Per item requirement'!AL186*'Global Stock listing'!$H$49</f>
        <v>0</v>
      </c>
      <c r="AH186" s="388" t="n">
        <f aca="false">'Per item requirement'!AM186*'Global Stock listing'!$H$53</f>
        <v>0</v>
      </c>
      <c r="AI186" s="388" t="n">
        <f aca="false">'Per item requirement'!AN186*'Global Stock listing'!$H$55</f>
        <v>0</v>
      </c>
      <c r="AJ186" s="388" t="n">
        <f aca="false">'Per item requirement'!AO186*'Global Stock listing'!$H$56</f>
        <v>0</v>
      </c>
      <c r="AK186" s="388" t="n">
        <f aca="false">'Per item requirement'!AP186*'Global Stock listing'!$H$57</f>
        <v>0</v>
      </c>
      <c r="AL186" s="388" t="n">
        <f aca="false">'Per item requirement'!AQ186*'Global Stock listing'!$H$58</f>
        <v>0</v>
      </c>
      <c r="AM186" s="388" t="n">
        <f aca="false">'Per item requirement'!AR186*'Global Stock listing'!$H$59</f>
        <v>0</v>
      </c>
      <c r="AN186" s="388" t="n">
        <f aca="false">'Per item requirement'!AS186*'Global Stock listing'!$H$60</f>
        <v>0</v>
      </c>
      <c r="AO186" s="388" t="n">
        <f aca="false">'Per item requirement'!AT186*'Global Stock listing'!$H$61</f>
        <v>0</v>
      </c>
      <c r="AP186" s="388" t="n">
        <f aca="false">'Per item requirement'!AU186*'Global Stock listing'!$H$62</f>
        <v>0</v>
      </c>
      <c r="AQ186" s="388" t="n">
        <f aca="false">'Per item requirement'!AV186*'Global Stock listing'!$H$63</f>
        <v>0</v>
      </c>
      <c r="AR186" s="388" t="n">
        <f aca="false">'Per item requirement'!AW186*'Global Stock listing'!$H$64</f>
        <v>0</v>
      </c>
      <c r="AS186" s="388" t="n">
        <f aca="false">'Per item requirement'!AX186*'Global Stock listing'!$H$65</f>
        <v>0</v>
      </c>
      <c r="AT186" s="388" t="n">
        <f aca="false">'Per item requirement'!AY186*'Global Stock listing'!$H$66</f>
        <v>0</v>
      </c>
      <c r="AU186" s="388" t="n">
        <f aca="false">'Per item requirement'!AZ186*'Global Stock listing'!$H$67</f>
        <v>0</v>
      </c>
      <c r="AV186" s="388" t="n">
        <f aca="false">'Per item requirement'!BA186*'Global Stock listing'!$H$68</f>
        <v>0</v>
      </c>
      <c r="AW186" s="388" t="n">
        <f aca="false">'Per item requirement'!BB186*'Global Stock listing'!$H$69</f>
        <v>0</v>
      </c>
      <c r="AX186" s="388" t="n">
        <f aca="false">'Per item requirement'!BC186*'Global Stock listing'!$H$70</f>
        <v>0</v>
      </c>
      <c r="AY186" s="388" t="n">
        <f aca="false">'Per item requirement'!BD186*'Global Stock listing'!$H$71</f>
        <v>0</v>
      </c>
      <c r="AZ186" s="388" t="n">
        <f aca="false">'Per item requirement'!BE186*'Global Stock listing'!$H$72</f>
        <v>0</v>
      </c>
      <c r="BA186" s="388" t="n">
        <f aca="false">'Per item requirement'!BF186*'Global Stock listing'!$H$73</f>
        <v>0</v>
      </c>
      <c r="BB186" s="388" t="n">
        <f aca="false">'Per item requirement'!BG186*'Global Stock listing'!$H$74</f>
        <v>0</v>
      </c>
      <c r="BC186" s="386" t="n">
        <f aca="false">'Per item requirement'!BH186*'Global Stock listing'!$G$12</f>
        <v>0</v>
      </c>
      <c r="BD186" s="386" t="n">
        <f aca="false">'Per item requirement'!BI186*'Global Stock listing'!$G$13</f>
        <v>0</v>
      </c>
      <c r="BE186" s="386" t="n">
        <f aca="false">'Per item requirement'!BJ186*'Global Stock listing'!$G$14</f>
        <v>0</v>
      </c>
      <c r="BF186" s="386" t="n">
        <f aca="false">'Per item requirement'!BK186*'Global Stock listing'!$G$15</f>
        <v>0</v>
      </c>
      <c r="BG186" s="386" t="n">
        <f aca="false">'Per item requirement'!BL186*'Global Stock listing'!$G$16</f>
        <v>0</v>
      </c>
      <c r="BH186" s="386" t="n">
        <f aca="false">'Per item requirement'!BM186*'Global Stock listing'!$G$17</f>
        <v>0</v>
      </c>
      <c r="BI186" s="386" t="n">
        <f aca="false">'Per item requirement'!BN186*'Global Stock listing'!$G$18</f>
        <v>0</v>
      </c>
      <c r="BJ186" s="386" t="n">
        <f aca="false">'Per item requirement'!BO186*'Global Stock listing'!$G$19</f>
        <v>0</v>
      </c>
      <c r="BK186" s="386" t="n">
        <f aca="false">'Per item requirement'!BP186*'Global Stock listing'!$G$20</f>
        <v>0</v>
      </c>
      <c r="BL186" s="386" t="n">
        <f aca="false">'Per item requirement'!BQ186*'Global Stock listing'!$G$21</f>
        <v>0</v>
      </c>
    </row>
    <row r="187" customFormat="false" ht="15" hidden="false" customHeight="false" outlineLevel="0" collapsed="false">
      <c r="A187" s="378"/>
      <c r="B187" s="385" t="s">
        <v>194</v>
      </c>
      <c r="C187" s="385"/>
      <c r="D187" s="385"/>
      <c r="E187" s="385"/>
      <c r="F187" s="385"/>
      <c r="G187" s="386" t="n">
        <f aca="false">SUM(H187:BL187)</f>
        <v>0</v>
      </c>
      <c r="H187" s="387" t="n">
        <f aca="false">'Per item requirement'!M187*'Global Stock listing'!$H$28</f>
        <v>0</v>
      </c>
      <c r="I187" s="388" t="n">
        <f aca="false">'Per item requirement'!N187*'Global Stock listing'!$H$29</f>
        <v>0</v>
      </c>
      <c r="J187" s="388" t="n">
        <f aca="false">'Per item requirement'!O187*'Global Stock listing'!$H$30</f>
        <v>0</v>
      </c>
      <c r="K187" s="388" t="n">
        <f aca="false">'Per item requirement'!P187*'Global Stock listing'!$H$31</f>
        <v>0</v>
      </c>
      <c r="L187" s="388" t="n">
        <f aca="false">'Per item requirement'!Q187*'Global Stock listing'!$H$32</f>
        <v>0</v>
      </c>
      <c r="M187" s="389" t="n">
        <f aca="false">'Per item requirement'!R187*'Global Stock listing'!$H$33</f>
        <v>0</v>
      </c>
      <c r="N187" s="387" t="n">
        <f aca="false">'Per item requirement'!S187*'Global Stock listing'!$H$34</f>
        <v>0</v>
      </c>
      <c r="O187" s="388" t="n">
        <f aca="false">'Per item requirement'!T187*'Global Stock listing'!$H$35</f>
        <v>0</v>
      </c>
      <c r="P187" s="388" t="n">
        <f aca="false">'Per item requirement'!U187*'Global Stock listing'!$H$36</f>
        <v>0</v>
      </c>
      <c r="Q187" s="389" t="n">
        <f aca="false">'Per item requirement'!V187*'Global Stock listing'!$H$37</f>
        <v>0</v>
      </c>
      <c r="R187" s="386" t="n">
        <f aca="false">'Per item requirement'!W187*'Global Stock listing'!$H$38</f>
        <v>0</v>
      </c>
      <c r="S187" s="390" t="n">
        <f aca="false">'Per item requirement'!X187*'Global Stock listing'!$H$39</f>
        <v>0</v>
      </c>
      <c r="T187" s="387" t="n">
        <f aca="false">'Per item requirement'!Y187*'Global Stock listing'!$H$40</f>
        <v>0</v>
      </c>
      <c r="U187" s="388" t="n">
        <f aca="false">'Per item requirement'!Z187*'Global Stock listing'!$H$41</f>
        <v>0</v>
      </c>
      <c r="V187" s="388" t="n">
        <f aca="false">'Per item requirement'!AA187*'Global Stock listing'!$H$43</f>
        <v>0</v>
      </c>
      <c r="W187" s="389" t="n">
        <f aca="false">'Per item requirement'!AB187*'Global Stock listing'!$H$42</f>
        <v>0</v>
      </c>
      <c r="X187" s="387" t="n">
        <f aca="false">'Per item requirement'!AC187*'Global Stock listing'!$H$54</f>
        <v>0</v>
      </c>
      <c r="Y187" s="388" t="n">
        <f aca="false">'Per item requirement'!AD187*'Global Stock listing'!$H$46</f>
        <v>0</v>
      </c>
      <c r="Z187" s="388" t="n">
        <f aca="false">'Per item requirement'!AE187*'Global Stock listing'!$H$52</f>
        <v>0</v>
      </c>
      <c r="AA187" s="388" t="n">
        <f aca="false">'Per item requirement'!AF187*'Global Stock listing'!$H$50</f>
        <v>0</v>
      </c>
      <c r="AB187" s="388" t="n">
        <f aca="false">'Per item requirement'!AG187*'Global Stock listing'!$H$51</f>
        <v>0</v>
      </c>
      <c r="AC187" s="388" t="n">
        <f aca="false">'Per item requirement'!AH187*'Global Stock listing'!$H$48</f>
        <v>0</v>
      </c>
      <c r="AD187" s="388" t="n">
        <f aca="false">'Per item requirement'!AI187*'Global Stock listing'!$H$47</f>
        <v>0</v>
      </c>
      <c r="AE187" s="388" t="n">
        <f aca="false">'Per item requirement'!AJ187*'Global Stock listing'!$H$45</f>
        <v>0</v>
      </c>
      <c r="AF187" s="388" t="n">
        <f aca="false">'Per item requirement'!AK187*'Global Stock listing'!$H$44</f>
        <v>0</v>
      </c>
      <c r="AG187" s="388" t="n">
        <f aca="false">'Per item requirement'!AL187*'Global Stock listing'!$H$49</f>
        <v>0</v>
      </c>
      <c r="AH187" s="388" t="n">
        <f aca="false">'Per item requirement'!AM187*'Global Stock listing'!$H$53</f>
        <v>0</v>
      </c>
      <c r="AI187" s="388" t="n">
        <f aca="false">'Per item requirement'!AN187*'Global Stock listing'!$H$55</f>
        <v>0</v>
      </c>
      <c r="AJ187" s="388" t="n">
        <f aca="false">'Per item requirement'!AO187*'Global Stock listing'!$H$56</f>
        <v>0</v>
      </c>
      <c r="AK187" s="388" t="n">
        <f aca="false">'Per item requirement'!AP187*'Global Stock listing'!$H$57</f>
        <v>0</v>
      </c>
      <c r="AL187" s="388" t="n">
        <f aca="false">'Per item requirement'!AQ187*'Global Stock listing'!$H$58</f>
        <v>0</v>
      </c>
      <c r="AM187" s="388" t="n">
        <f aca="false">'Per item requirement'!AR187*'Global Stock listing'!$H$59</f>
        <v>0</v>
      </c>
      <c r="AN187" s="388" t="n">
        <f aca="false">'Per item requirement'!AS187*'Global Stock listing'!$H$60</f>
        <v>0</v>
      </c>
      <c r="AO187" s="388" t="n">
        <f aca="false">'Per item requirement'!AT187*'Global Stock listing'!$H$61</f>
        <v>0</v>
      </c>
      <c r="AP187" s="388" t="n">
        <f aca="false">'Per item requirement'!AU187*'Global Stock listing'!$H$62</f>
        <v>0</v>
      </c>
      <c r="AQ187" s="388" t="n">
        <f aca="false">'Per item requirement'!AV187*'Global Stock listing'!$H$63</f>
        <v>0</v>
      </c>
      <c r="AR187" s="388" t="n">
        <f aca="false">'Per item requirement'!AW187*'Global Stock listing'!$H$64</f>
        <v>0</v>
      </c>
      <c r="AS187" s="388" t="n">
        <f aca="false">'Per item requirement'!AX187*'Global Stock listing'!$H$65</f>
        <v>0</v>
      </c>
      <c r="AT187" s="388" t="n">
        <f aca="false">'Per item requirement'!AY187*'Global Stock listing'!$H$66</f>
        <v>0</v>
      </c>
      <c r="AU187" s="388" t="n">
        <f aca="false">'Per item requirement'!AZ187*'Global Stock listing'!$H$67</f>
        <v>0</v>
      </c>
      <c r="AV187" s="388" t="n">
        <f aca="false">'Per item requirement'!BA187*'Global Stock listing'!$H$68</f>
        <v>0</v>
      </c>
      <c r="AW187" s="388" t="n">
        <f aca="false">'Per item requirement'!BB187*'Global Stock listing'!$H$69</f>
        <v>0</v>
      </c>
      <c r="AX187" s="388" t="n">
        <f aca="false">'Per item requirement'!BC187*'Global Stock listing'!$H$70</f>
        <v>0</v>
      </c>
      <c r="AY187" s="388" t="n">
        <f aca="false">'Per item requirement'!BD187*'Global Stock listing'!$H$71</f>
        <v>0</v>
      </c>
      <c r="AZ187" s="388" t="n">
        <f aca="false">'Per item requirement'!BE187*'Global Stock listing'!$H$72</f>
        <v>0</v>
      </c>
      <c r="BA187" s="388" t="n">
        <f aca="false">'Per item requirement'!BF187*'Global Stock listing'!$H$73</f>
        <v>0</v>
      </c>
      <c r="BB187" s="388" t="n">
        <f aca="false">'Per item requirement'!BG187*'Global Stock listing'!$H$74</f>
        <v>0</v>
      </c>
      <c r="BC187" s="386" t="n">
        <f aca="false">'Per item requirement'!BH187*'Global Stock listing'!$G$12</f>
        <v>0</v>
      </c>
      <c r="BD187" s="386" t="n">
        <f aca="false">'Per item requirement'!BI187*'Global Stock listing'!$G$13</f>
        <v>0</v>
      </c>
      <c r="BE187" s="386" t="n">
        <f aca="false">'Per item requirement'!BJ187*'Global Stock listing'!$G$14</f>
        <v>0</v>
      </c>
      <c r="BF187" s="386" t="n">
        <f aca="false">'Per item requirement'!BK187*'Global Stock listing'!$G$15</f>
        <v>0</v>
      </c>
      <c r="BG187" s="386" t="n">
        <f aca="false">'Per item requirement'!BL187*'Global Stock listing'!$G$16</f>
        <v>0</v>
      </c>
      <c r="BH187" s="386" t="n">
        <f aca="false">'Per item requirement'!BM187*'Global Stock listing'!$G$17</f>
        <v>0</v>
      </c>
      <c r="BI187" s="386" t="n">
        <f aca="false">'Per item requirement'!BN187*'Global Stock listing'!$G$18</f>
        <v>0</v>
      </c>
      <c r="BJ187" s="386" t="n">
        <f aca="false">'Per item requirement'!BO187*'Global Stock listing'!$G$19</f>
        <v>0</v>
      </c>
      <c r="BK187" s="386" t="n">
        <f aca="false">'Per item requirement'!BP187*'Global Stock listing'!$G$20</f>
        <v>0</v>
      </c>
      <c r="BL187" s="386" t="n">
        <f aca="false">'Per item requirement'!BQ187*'Global Stock listing'!$G$21</f>
        <v>0</v>
      </c>
    </row>
    <row r="188" customFormat="false" ht="15" hidden="false" customHeight="false" outlineLevel="0" collapsed="false">
      <c r="A188" s="378"/>
      <c r="B188" s="385" t="s">
        <v>195</v>
      </c>
      <c r="C188" s="385"/>
      <c r="D188" s="385"/>
      <c r="E188" s="385"/>
      <c r="F188" s="385"/>
      <c r="G188" s="386" t="n">
        <f aca="false">SUM(H188:BL188)</f>
        <v>0</v>
      </c>
      <c r="H188" s="387" t="n">
        <f aca="false">'Per item requirement'!M188*'Global Stock listing'!$H$28</f>
        <v>0</v>
      </c>
      <c r="I188" s="388" t="n">
        <f aca="false">'Per item requirement'!N188*'Global Stock listing'!$H$29</f>
        <v>0</v>
      </c>
      <c r="J188" s="388" t="n">
        <f aca="false">'Per item requirement'!O188*'Global Stock listing'!$H$30</f>
        <v>0</v>
      </c>
      <c r="K188" s="388" t="n">
        <f aca="false">'Per item requirement'!P188*'Global Stock listing'!$H$31</f>
        <v>0</v>
      </c>
      <c r="L188" s="388" t="n">
        <f aca="false">'Per item requirement'!Q188*'Global Stock listing'!$H$32</f>
        <v>0</v>
      </c>
      <c r="M188" s="389" t="n">
        <f aca="false">'Per item requirement'!R188*'Global Stock listing'!$H$33</f>
        <v>0</v>
      </c>
      <c r="N188" s="387" t="n">
        <f aca="false">'Per item requirement'!S188*'Global Stock listing'!$H$34</f>
        <v>0</v>
      </c>
      <c r="O188" s="388" t="n">
        <f aca="false">'Per item requirement'!T188*'Global Stock listing'!$H$35</f>
        <v>0</v>
      </c>
      <c r="P188" s="388" t="n">
        <f aca="false">'Per item requirement'!U188*'Global Stock listing'!$H$36</f>
        <v>0</v>
      </c>
      <c r="Q188" s="389" t="n">
        <f aca="false">'Per item requirement'!V188*'Global Stock listing'!$H$37</f>
        <v>0</v>
      </c>
      <c r="R188" s="386" t="n">
        <f aca="false">'Per item requirement'!W188*'Global Stock listing'!$H$38</f>
        <v>0</v>
      </c>
      <c r="S188" s="390" t="n">
        <f aca="false">'Per item requirement'!X188*'Global Stock listing'!$H$39</f>
        <v>0</v>
      </c>
      <c r="T188" s="387" t="n">
        <f aca="false">'Per item requirement'!Y188*'Global Stock listing'!$H$40</f>
        <v>0</v>
      </c>
      <c r="U188" s="388" t="n">
        <f aca="false">'Per item requirement'!Z188*'Global Stock listing'!$H$41</f>
        <v>0</v>
      </c>
      <c r="V188" s="388" t="n">
        <f aca="false">'Per item requirement'!AA188*'Global Stock listing'!$H$43</f>
        <v>0</v>
      </c>
      <c r="W188" s="389" t="n">
        <f aca="false">'Per item requirement'!AB188*'Global Stock listing'!$H$42</f>
        <v>0</v>
      </c>
      <c r="X188" s="387" t="n">
        <f aca="false">'Per item requirement'!AC188*'Global Stock listing'!$H$54</f>
        <v>0</v>
      </c>
      <c r="Y188" s="388" t="n">
        <f aca="false">'Per item requirement'!AD188*'Global Stock listing'!$H$46</f>
        <v>0</v>
      </c>
      <c r="Z188" s="388" t="n">
        <f aca="false">'Per item requirement'!AE188*'Global Stock listing'!$H$52</f>
        <v>0</v>
      </c>
      <c r="AA188" s="388" t="n">
        <f aca="false">'Per item requirement'!AF188*'Global Stock listing'!$H$50</f>
        <v>0</v>
      </c>
      <c r="AB188" s="388" t="n">
        <f aca="false">'Per item requirement'!AG188*'Global Stock listing'!$H$51</f>
        <v>0</v>
      </c>
      <c r="AC188" s="388" t="n">
        <f aca="false">'Per item requirement'!AH188*'Global Stock listing'!$H$48</f>
        <v>0</v>
      </c>
      <c r="AD188" s="388" t="n">
        <f aca="false">'Per item requirement'!AI188*'Global Stock listing'!$H$47</f>
        <v>0</v>
      </c>
      <c r="AE188" s="388" t="n">
        <f aca="false">'Per item requirement'!AJ188*'Global Stock listing'!$H$45</f>
        <v>0</v>
      </c>
      <c r="AF188" s="388" t="n">
        <f aca="false">'Per item requirement'!AK188*'Global Stock listing'!$H$44</f>
        <v>0</v>
      </c>
      <c r="AG188" s="388" t="n">
        <f aca="false">'Per item requirement'!AL188*'Global Stock listing'!$H$49</f>
        <v>0</v>
      </c>
      <c r="AH188" s="388" t="n">
        <f aca="false">'Per item requirement'!AM188*'Global Stock listing'!$H$53</f>
        <v>0</v>
      </c>
      <c r="AI188" s="388" t="n">
        <f aca="false">'Per item requirement'!AN188*'Global Stock listing'!$H$55</f>
        <v>0</v>
      </c>
      <c r="AJ188" s="388" t="n">
        <f aca="false">'Per item requirement'!AO188*'Global Stock listing'!$H$56</f>
        <v>0</v>
      </c>
      <c r="AK188" s="388" t="n">
        <f aca="false">'Per item requirement'!AP188*'Global Stock listing'!$H$57</f>
        <v>0</v>
      </c>
      <c r="AL188" s="388" t="n">
        <f aca="false">'Per item requirement'!AQ188*'Global Stock listing'!$H$58</f>
        <v>0</v>
      </c>
      <c r="AM188" s="388" t="n">
        <f aca="false">'Per item requirement'!AR188*'Global Stock listing'!$H$59</f>
        <v>0</v>
      </c>
      <c r="AN188" s="388" t="n">
        <f aca="false">'Per item requirement'!AS188*'Global Stock listing'!$H$60</f>
        <v>0</v>
      </c>
      <c r="AO188" s="388" t="n">
        <f aca="false">'Per item requirement'!AT188*'Global Stock listing'!$H$61</f>
        <v>0</v>
      </c>
      <c r="AP188" s="388" t="n">
        <f aca="false">'Per item requirement'!AU188*'Global Stock listing'!$H$62</f>
        <v>0</v>
      </c>
      <c r="AQ188" s="388" t="n">
        <f aca="false">'Per item requirement'!AV188*'Global Stock listing'!$H$63</f>
        <v>0</v>
      </c>
      <c r="AR188" s="388" t="n">
        <f aca="false">'Per item requirement'!AW188*'Global Stock listing'!$H$64</f>
        <v>0</v>
      </c>
      <c r="AS188" s="388" t="n">
        <f aca="false">'Per item requirement'!AX188*'Global Stock listing'!$H$65</f>
        <v>0</v>
      </c>
      <c r="AT188" s="388" t="n">
        <f aca="false">'Per item requirement'!AY188*'Global Stock listing'!$H$66</f>
        <v>0</v>
      </c>
      <c r="AU188" s="388" t="n">
        <f aca="false">'Per item requirement'!AZ188*'Global Stock listing'!$H$67</f>
        <v>0</v>
      </c>
      <c r="AV188" s="388" t="n">
        <f aca="false">'Per item requirement'!BA188*'Global Stock listing'!$H$68</f>
        <v>0</v>
      </c>
      <c r="AW188" s="388" t="n">
        <f aca="false">'Per item requirement'!BB188*'Global Stock listing'!$H$69</f>
        <v>0</v>
      </c>
      <c r="AX188" s="388" t="n">
        <f aca="false">'Per item requirement'!BC188*'Global Stock listing'!$H$70</f>
        <v>0</v>
      </c>
      <c r="AY188" s="388" t="n">
        <f aca="false">'Per item requirement'!BD188*'Global Stock listing'!$H$71</f>
        <v>0</v>
      </c>
      <c r="AZ188" s="388" t="n">
        <f aca="false">'Per item requirement'!BE188*'Global Stock listing'!$H$72</f>
        <v>0</v>
      </c>
      <c r="BA188" s="388" t="n">
        <f aca="false">'Per item requirement'!BF188*'Global Stock listing'!$H$73</f>
        <v>0</v>
      </c>
      <c r="BB188" s="388" t="n">
        <f aca="false">'Per item requirement'!BG188*'Global Stock listing'!$H$74</f>
        <v>0</v>
      </c>
      <c r="BC188" s="386" t="n">
        <f aca="false">'Per item requirement'!BH188*'Global Stock listing'!$G$12</f>
        <v>0</v>
      </c>
      <c r="BD188" s="386" t="n">
        <f aca="false">'Per item requirement'!BI188*'Global Stock listing'!$G$13</f>
        <v>0</v>
      </c>
      <c r="BE188" s="386" t="n">
        <f aca="false">'Per item requirement'!BJ188*'Global Stock listing'!$G$14</f>
        <v>0</v>
      </c>
      <c r="BF188" s="386" t="n">
        <f aca="false">'Per item requirement'!BK188*'Global Stock listing'!$G$15</f>
        <v>0</v>
      </c>
      <c r="BG188" s="386" t="n">
        <f aca="false">'Per item requirement'!BL188*'Global Stock listing'!$G$16</f>
        <v>0</v>
      </c>
      <c r="BH188" s="386" t="n">
        <f aca="false">'Per item requirement'!BM188*'Global Stock listing'!$G$17</f>
        <v>0</v>
      </c>
      <c r="BI188" s="386" t="n">
        <f aca="false">'Per item requirement'!BN188*'Global Stock listing'!$G$18</f>
        <v>0</v>
      </c>
      <c r="BJ188" s="386" t="n">
        <f aca="false">'Per item requirement'!BO188*'Global Stock listing'!$G$19</f>
        <v>0</v>
      </c>
      <c r="BK188" s="386" t="n">
        <f aca="false">'Per item requirement'!BP188*'Global Stock listing'!$G$20</f>
        <v>0</v>
      </c>
      <c r="BL188" s="386" t="n">
        <f aca="false">'Per item requirement'!BQ188*'Global Stock listing'!$G$21</f>
        <v>0</v>
      </c>
    </row>
    <row r="189" customFormat="false" ht="15" hidden="false" customHeight="false" outlineLevel="0" collapsed="false">
      <c r="A189" s="378"/>
      <c r="B189" s="385" t="s">
        <v>196</v>
      </c>
      <c r="C189" s="385"/>
      <c r="D189" s="385"/>
      <c r="E189" s="385"/>
      <c r="F189" s="385"/>
      <c r="G189" s="386" t="n">
        <f aca="false">SUM(H189:BL189)</f>
        <v>0</v>
      </c>
      <c r="H189" s="387" t="n">
        <f aca="false">'Per item requirement'!M189*'Global Stock listing'!$H$28</f>
        <v>0</v>
      </c>
      <c r="I189" s="388" t="n">
        <f aca="false">'Per item requirement'!N189*'Global Stock listing'!$H$29</f>
        <v>0</v>
      </c>
      <c r="J189" s="388" t="n">
        <f aca="false">'Per item requirement'!O189*'Global Stock listing'!$H$30</f>
        <v>0</v>
      </c>
      <c r="K189" s="388" t="n">
        <f aca="false">'Per item requirement'!P189*'Global Stock listing'!$H$31</f>
        <v>0</v>
      </c>
      <c r="L189" s="388" t="n">
        <f aca="false">'Per item requirement'!Q189*'Global Stock listing'!$H$32</f>
        <v>0</v>
      </c>
      <c r="M189" s="389" t="n">
        <f aca="false">'Per item requirement'!R189*'Global Stock listing'!$H$33</f>
        <v>0</v>
      </c>
      <c r="N189" s="387" t="n">
        <f aca="false">'Per item requirement'!S189*'Global Stock listing'!$H$34</f>
        <v>0</v>
      </c>
      <c r="O189" s="388" t="n">
        <f aca="false">'Per item requirement'!T189*'Global Stock listing'!$H$35</f>
        <v>0</v>
      </c>
      <c r="P189" s="388" t="n">
        <f aca="false">'Per item requirement'!U189*'Global Stock listing'!$H$36</f>
        <v>0</v>
      </c>
      <c r="Q189" s="389" t="n">
        <f aca="false">'Per item requirement'!V189*'Global Stock listing'!$H$37</f>
        <v>0</v>
      </c>
      <c r="R189" s="386" t="n">
        <f aca="false">'Per item requirement'!W189*'Global Stock listing'!$H$38</f>
        <v>0</v>
      </c>
      <c r="S189" s="390" t="n">
        <f aca="false">'Per item requirement'!X189*'Global Stock listing'!$H$39</f>
        <v>0</v>
      </c>
      <c r="T189" s="387" t="n">
        <f aca="false">'Per item requirement'!Y189*'Global Stock listing'!$H$40</f>
        <v>0</v>
      </c>
      <c r="U189" s="388" t="n">
        <f aca="false">'Per item requirement'!Z189*'Global Stock listing'!$H$41</f>
        <v>0</v>
      </c>
      <c r="V189" s="388" t="n">
        <f aca="false">'Per item requirement'!AA189*'Global Stock listing'!$H$43</f>
        <v>0</v>
      </c>
      <c r="W189" s="389" t="n">
        <f aca="false">'Per item requirement'!AB189*'Global Stock listing'!$H$42</f>
        <v>0</v>
      </c>
      <c r="X189" s="387" t="n">
        <f aca="false">'Per item requirement'!AC189*'Global Stock listing'!$H$54</f>
        <v>0</v>
      </c>
      <c r="Y189" s="388" t="n">
        <f aca="false">'Per item requirement'!AD189*'Global Stock listing'!$H$46</f>
        <v>0</v>
      </c>
      <c r="Z189" s="388" t="n">
        <f aca="false">'Per item requirement'!AE189*'Global Stock listing'!$H$52</f>
        <v>0</v>
      </c>
      <c r="AA189" s="388" t="n">
        <f aca="false">'Per item requirement'!AF189*'Global Stock listing'!$H$50</f>
        <v>0</v>
      </c>
      <c r="AB189" s="388" t="n">
        <f aca="false">'Per item requirement'!AG189*'Global Stock listing'!$H$51</f>
        <v>0</v>
      </c>
      <c r="AC189" s="388" t="n">
        <f aca="false">'Per item requirement'!AH189*'Global Stock listing'!$H$48</f>
        <v>0</v>
      </c>
      <c r="AD189" s="388" t="n">
        <f aca="false">'Per item requirement'!AI189*'Global Stock listing'!$H$47</f>
        <v>0</v>
      </c>
      <c r="AE189" s="388" t="n">
        <f aca="false">'Per item requirement'!AJ189*'Global Stock listing'!$H$45</f>
        <v>0</v>
      </c>
      <c r="AF189" s="388" t="n">
        <f aca="false">'Per item requirement'!AK189*'Global Stock listing'!$H$44</f>
        <v>0</v>
      </c>
      <c r="AG189" s="388" t="n">
        <f aca="false">'Per item requirement'!AL189*'Global Stock listing'!$H$49</f>
        <v>0</v>
      </c>
      <c r="AH189" s="388" t="n">
        <f aca="false">'Per item requirement'!AM189*'Global Stock listing'!$H$53</f>
        <v>0</v>
      </c>
      <c r="AI189" s="388" t="n">
        <f aca="false">'Per item requirement'!AN189*'Global Stock listing'!$H$55</f>
        <v>0</v>
      </c>
      <c r="AJ189" s="388" t="n">
        <f aca="false">'Per item requirement'!AO189*'Global Stock listing'!$H$56</f>
        <v>0</v>
      </c>
      <c r="AK189" s="388" t="n">
        <f aca="false">'Per item requirement'!AP189*'Global Stock listing'!$H$57</f>
        <v>0</v>
      </c>
      <c r="AL189" s="388" t="n">
        <f aca="false">'Per item requirement'!AQ189*'Global Stock listing'!$H$58</f>
        <v>0</v>
      </c>
      <c r="AM189" s="388" t="n">
        <f aca="false">'Per item requirement'!AR189*'Global Stock listing'!$H$59</f>
        <v>0</v>
      </c>
      <c r="AN189" s="388" t="n">
        <f aca="false">'Per item requirement'!AS189*'Global Stock listing'!$H$60</f>
        <v>0</v>
      </c>
      <c r="AO189" s="388" t="n">
        <f aca="false">'Per item requirement'!AT189*'Global Stock listing'!$H$61</f>
        <v>0</v>
      </c>
      <c r="AP189" s="388" t="n">
        <f aca="false">'Per item requirement'!AU189*'Global Stock listing'!$H$62</f>
        <v>0</v>
      </c>
      <c r="AQ189" s="388" t="n">
        <f aca="false">'Per item requirement'!AV189*'Global Stock listing'!$H$63</f>
        <v>0</v>
      </c>
      <c r="AR189" s="388" t="n">
        <f aca="false">'Per item requirement'!AW189*'Global Stock listing'!$H$64</f>
        <v>0</v>
      </c>
      <c r="AS189" s="388" t="n">
        <f aca="false">'Per item requirement'!AX189*'Global Stock listing'!$H$65</f>
        <v>0</v>
      </c>
      <c r="AT189" s="388" t="n">
        <f aca="false">'Per item requirement'!AY189*'Global Stock listing'!$H$66</f>
        <v>0</v>
      </c>
      <c r="AU189" s="388" t="n">
        <f aca="false">'Per item requirement'!AZ189*'Global Stock listing'!$H$67</f>
        <v>0</v>
      </c>
      <c r="AV189" s="388" t="n">
        <f aca="false">'Per item requirement'!BA189*'Global Stock listing'!$H$68</f>
        <v>0</v>
      </c>
      <c r="AW189" s="388" t="n">
        <f aca="false">'Per item requirement'!BB189*'Global Stock listing'!$H$69</f>
        <v>0</v>
      </c>
      <c r="AX189" s="388" t="n">
        <f aca="false">'Per item requirement'!BC189*'Global Stock listing'!$H$70</f>
        <v>0</v>
      </c>
      <c r="AY189" s="388" t="n">
        <f aca="false">'Per item requirement'!BD189*'Global Stock listing'!$H$71</f>
        <v>0</v>
      </c>
      <c r="AZ189" s="388" t="n">
        <f aca="false">'Per item requirement'!BE189*'Global Stock listing'!$H$72</f>
        <v>0</v>
      </c>
      <c r="BA189" s="388" t="n">
        <f aca="false">'Per item requirement'!BF189*'Global Stock listing'!$H$73</f>
        <v>0</v>
      </c>
      <c r="BB189" s="388" t="n">
        <f aca="false">'Per item requirement'!BG189*'Global Stock listing'!$H$74</f>
        <v>0</v>
      </c>
      <c r="BC189" s="386" t="n">
        <f aca="false">'Per item requirement'!BH189*'Global Stock listing'!$G$12</f>
        <v>0</v>
      </c>
      <c r="BD189" s="386" t="n">
        <f aca="false">'Per item requirement'!BI189*'Global Stock listing'!$G$13</f>
        <v>0</v>
      </c>
      <c r="BE189" s="386" t="n">
        <f aca="false">'Per item requirement'!BJ189*'Global Stock listing'!$G$14</f>
        <v>0</v>
      </c>
      <c r="BF189" s="386" t="n">
        <f aca="false">'Per item requirement'!BK189*'Global Stock listing'!$G$15</f>
        <v>0</v>
      </c>
      <c r="BG189" s="386" t="n">
        <f aca="false">'Per item requirement'!BL189*'Global Stock listing'!$G$16</f>
        <v>0</v>
      </c>
      <c r="BH189" s="386" t="n">
        <f aca="false">'Per item requirement'!BM189*'Global Stock listing'!$G$17</f>
        <v>0</v>
      </c>
      <c r="BI189" s="386" t="n">
        <f aca="false">'Per item requirement'!BN189*'Global Stock listing'!$G$18</f>
        <v>0</v>
      </c>
      <c r="BJ189" s="386" t="n">
        <f aca="false">'Per item requirement'!BO189*'Global Stock listing'!$G$19</f>
        <v>0</v>
      </c>
      <c r="BK189" s="386" t="n">
        <f aca="false">'Per item requirement'!BP189*'Global Stock listing'!$G$20</f>
        <v>0</v>
      </c>
      <c r="BL189" s="386" t="n">
        <f aca="false">'Per item requirement'!BQ189*'Global Stock listing'!$G$21</f>
        <v>0</v>
      </c>
    </row>
    <row r="190" customFormat="false" ht="15" hidden="false" customHeight="false" outlineLevel="0" collapsed="false">
      <c r="A190" s="378"/>
      <c r="B190" s="385" t="s">
        <v>197</v>
      </c>
      <c r="C190" s="385"/>
      <c r="D190" s="385"/>
      <c r="E190" s="385"/>
      <c r="F190" s="385"/>
      <c r="G190" s="386" t="n">
        <f aca="false">SUM(H190:BL190)</f>
        <v>0</v>
      </c>
      <c r="H190" s="387" t="n">
        <f aca="false">'Per item requirement'!M190*'Global Stock listing'!$H$28</f>
        <v>0</v>
      </c>
      <c r="I190" s="388" t="n">
        <f aca="false">'Per item requirement'!N190*'Global Stock listing'!$H$29</f>
        <v>0</v>
      </c>
      <c r="J190" s="388" t="n">
        <f aca="false">'Per item requirement'!O190*'Global Stock listing'!$H$30</f>
        <v>0</v>
      </c>
      <c r="K190" s="388" t="n">
        <f aca="false">'Per item requirement'!P190*'Global Stock listing'!$H$31</f>
        <v>0</v>
      </c>
      <c r="L190" s="388" t="n">
        <f aca="false">'Per item requirement'!Q190*'Global Stock listing'!$H$32</f>
        <v>0</v>
      </c>
      <c r="M190" s="389" t="n">
        <f aca="false">'Per item requirement'!R190*'Global Stock listing'!$H$33</f>
        <v>0</v>
      </c>
      <c r="N190" s="387" t="n">
        <f aca="false">'Per item requirement'!S190*'Global Stock listing'!$H$34</f>
        <v>0</v>
      </c>
      <c r="O190" s="388" t="n">
        <f aca="false">'Per item requirement'!T190*'Global Stock listing'!$H$35</f>
        <v>0</v>
      </c>
      <c r="P190" s="388" t="n">
        <f aca="false">'Per item requirement'!U190*'Global Stock listing'!$H$36</f>
        <v>0</v>
      </c>
      <c r="Q190" s="389" t="n">
        <f aca="false">'Per item requirement'!V190*'Global Stock listing'!$H$37</f>
        <v>0</v>
      </c>
      <c r="R190" s="386" t="n">
        <f aca="false">'Per item requirement'!W190*'Global Stock listing'!$H$38</f>
        <v>0</v>
      </c>
      <c r="S190" s="390" t="n">
        <f aca="false">'Per item requirement'!X190*'Global Stock listing'!$H$39</f>
        <v>0</v>
      </c>
      <c r="T190" s="387" t="n">
        <f aca="false">'Per item requirement'!Y190*'Global Stock listing'!$H$40</f>
        <v>0</v>
      </c>
      <c r="U190" s="388" t="n">
        <f aca="false">'Per item requirement'!Z190*'Global Stock listing'!$H$41</f>
        <v>0</v>
      </c>
      <c r="V190" s="388" t="n">
        <f aca="false">'Per item requirement'!AA190*'Global Stock listing'!$H$43</f>
        <v>0</v>
      </c>
      <c r="W190" s="389" t="n">
        <f aca="false">'Per item requirement'!AB190*'Global Stock listing'!$H$42</f>
        <v>0</v>
      </c>
      <c r="X190" s="387" t="n">
        <f aca="false">'Per item requirement'!AC190*'Global Stock listing'!$H$54</f>
        <v>0</v>
      </c>
      <c r="Y190" s="388" t="n">
        <f aca="false">'Per item requirement'!AD190*'Global Stock listing'!$H$46</f>
        <v>0</v>
      </c>
      <c r="Z190" s="388" t="n">
        <f aca="false">'Per item requirement'!AE190*'Global Stock listing'!$H$52</f>
        <v>0</v>
      </c>
      <c r="AA190" s="388" t="n">
        <f aca="false">'Per item requirement'!AF190*'Global Stock listing'!$H$50</f>
        <v>0</v>
      </c>
      <c r="AB190" s="388" t="n">
        <f aca="false">'Per item requirement'!AG190*'Global Stock listing'!$H$51</f>
        <v>0</v>
      </c>
      <c r="AC190" s="388" t="n">
        <f aca="false">'Per item requirement'!AH190*'Global Stock listing'!$H$48</f>
        <v>0</v>
      </c>
      <c r="AD190" s="388" t="n">
        <f aca="false">'Per item requirement'!AI190*'Global Stock listing'!$H$47</f>
        <v>0</v>
      </c>
      <c r="AE190" s="388" t="n">
        <f aca="false">'Per item requirement'!AJ190*'Global Stock listing'!$H$45</f>
        <v>0</v>
      </c>
      <c r="AF190" s="388" t="n">
        <f aca="false">'Per item requirement'!AK190*'Global Stock listing'!$H$44</f>
        <v>0</v>
      </c>
      <c r="AG190" s="388" t="n">
        <f aca="false">'Per item requirement'!AL190*'Global Stock listing'!$H$49</f>
        <v>0</v>
      </c>
      <c r="AH190" s="388" t="n">
        <f aca="false">'Per item requirement'!AM190*'Global Stock listing'!$H$53</f>
        <v>0</v>
      </c>
      <c r="AI190" s="388" t="n">
        <f aca="false">'Per item requirement'!AN190*'Global Stock listing'!$H$55</f>
        <v>0</v>
      </c>
      <c r="AJ190" s="388" t="n">
        <f aca="false">'Per item requirement'!AO190*'Global Stock listing'!$H$56</f>
        <v>0</v>
      </c>
      <c r="AK190" s="388" t="n">
        <f aca="false">'Per item requirement'!AP190*'Global Stock listing'!$H$57</f>
        <v>0</v>
      </c>
      <c r="AL190" s="388" t="n">
        <f aca="false">'Per item requirement'!AQ190*'Global Stock listing'!$H$58</f>
        <v>0</v>
      </c>
      <c r="AM190" s="388" t="n">
        <f aca="false">'Per item requirement'!AR190*'Global Stock listing'!$H$59</f>
        <v>0</v>
      </c>
      <c r="AN190" s="388" t="n">
        <f aca="false">'Per item requirement'!AS190*'Global Stock listing'!$H$60</f>
        <v>0</v>
      </c>
      <c r="AO190" s="388" t="n">
        <f aca="false">'Per item requirement'!AT190*'Global Stock listing'!$H$61</f>
        <v>0</v>
      </c>
      <c r="AP190" s="388" t="n">
        <f aca="false">'Per item requirement'!AU190*'Global Stock listing'!$H$62</f>
        <v>0</v>
      </c>
      <c r="AQ190" s="388" t="n">
        <f aca="false">'Per item requirement'!AV190*'Global Stock listing'!$H$63</f>
        <v>0</v>
      </c>
      <c r="AR190" s="388" t="n">
        <f aca="false">'Per item requirement'!AW190*'Global Stock listing'!$H$64</f>
        <v>0</v>
      </c>
      <c r="AS190" s="388" t="n">
        <f aca="false">'Per item requirement'!AX190*'Global Stock listing'!$H$65</f>
        <v>0</v>
      </c>
      <c r="AT190" s="388" t="n">
        <f aca="false">'Per item requirement'!AY190*'Global Stock listing'!$H$66</f>
        <v>0</v>
      </c>
      <c r="AU190" s="388" t="n">
        <f aca="false">'Per item requirement'!AZ190*'Global Stock listing'!$H$67</f>
        <v>0</v>
      </c>
      <c r="AV190" s="388" t="n">
        <f aca="false">'Per item requirement'!BA190*'Global Stock listing'!$H$68</f>
        <v>0</v>
      </c>
      <c r="AW190" s="388" t="n">
        <f aca="false">'Per item requirement'!BB190*'Global Stock listing'!$H$69</f>
        <v>0</v>
      </c>
      <c r="AX190" s="388" t="n">
        <f aca="false">'Per item requirement'!BC190*'Global Stock listing'!$H$70</f>
        <v>0</v>
      </c>
      <c r="AY190" s="388" t="n">
        <f aca="false">'Per item requirement'!BD190*'Global Stock listing'!$H$71</f>
        <v>0</v>
      </c>
      <c r="AZ190" s="388" t="n">
        <f aca="false">'Per item requirement'!BE190*'Global Stock listing'!$H$72</f>
        <v>0</v>
      </c>
      <c r="BA190" s="388" t="n">
        <f aca="false">'Per item requirement'!BF190*'Global Stock listing'!$H$73</f>
        <v>0</v>
      </c>
      <c r="BB190" s="388" t="n">
        <f aca="false">'Per item requirement'!BG190*'Global Stock listing'!$H$74</f>
        <v>0</v>
      </c>
      <c r="BC190" s="386" t="n">
        <f aca="false">'Per item requirement'!BH190*'Global Stock listing'!$G$12</f>
        <v>0</v>
      </c>
      <c r="BD190" s="386" t="n">
        <f aca="false">'Per item requirement'!BI190*'Global Stock listing'!$G$13</f>
        <v>0</v>
      </c>
      <c r="BE190" s="386" t="n">
        <f aca="false">'Per item requirement'!BJ190*'Global Stock listing'!$G$14</f>
        <v>0</v>
      </c>
      <c r="BF190" s="386" t="n">
        <f aca="false">'Per item requirement'!BK190*'Global Stock listing'!$G$15</f>
        <v>0</v>
      </c>
      <c r="BG190" s="386" t="n">
        <f aca="false">'Per item requirement'!BL190*'Global Stock listing'!$G$16</f>
        <v>0</v>
      </c>
      <c r="BH190" s="386" t="n">
        <f aca="false">'Per item requirement'!BM190*'Global Stock listing'!$G$17</f>
        <v>0</v>
      </c>
      <c r="BI190" s="386" t="n">
        <f aca="false">'Per item requirement'!BN190*'Global Stock listing'!$G$18</f>
        <v>0</v>
      </c>
      <c r="BJ190" s="386" t="n">
        <f aca="false">'Per item requirement'!BO190*'Global Stock listing'!$G$19</f>
        <v>0</v>
      </c>
      <c r="BK190" s="386" t="n">
        <f aca="false">'Per item requirement'!BP190*'Global Stock listing'!$G$20</f>
        <v>0</v>
      </c>
      <c r="BL190" s="386" t="n">
        <f aca="false">'Per item requirement'!BQ190*'Global Stock listing'!$G$21</f>
        <v>0</v>
      </c>
    </row>
    <row r="191" customFormat="false" ht="15" hidden="false" customHeight="false" outlineLevel="0" collapsed="false">
      <c r="A191" s="378"/>
      <c r="B191" s="385" t="s">
        <v>198</v>
      </c>
      <c r="C191" s="385"/>
      <c r="D191" s="385"/>
      <c r="E191" s="385"/>
      <c r="F191" s="385"/>
      <c r="G191" s="386" t="n">
        <f aca="false">SUM(H191:BL191)</f>
        <v>0</v>
      </c>
      <c r="H191" s="387" t="n">
        <f aca="false">'Per item requirement'!M191*'Global Stock listing'!$H$28</f>
        <v>0</v>
      </c>
      <c r="I191" s="388" t="n">
        <f aca="false">'Per item requirement'!N191*'Global Stock listing'!$H$29</f>
        <v>0</v>
      </c>
      <c r="J191" s="388" t="n">
        <f aca="false">'Per item requirement'!O191*'Global Stock listing'!$H$30</f>
        <v>0</v>
      </c>
      <c r="K191" s="388" t="n">
        <f aca="false">'Per item requirement'!P191*'Global Stock listing'!$H$31</f>
        <v>0</v>
      </c>
      <c r="L191" s="388" t="n">
        <f aca="false">'Per item requirement'!Q191*'Global Stock listing'!$H$32</f>
        <v>0</v>
      </c>
      <c r="M191" s="389" t="n">
        <f aca="false">'Per item requirement'!R191*'Global Stock listing'!$H$33</f>
        <v>0</v>
      </c>
      <c r="N191" s="387" t="n">
        <f aca="false">'Per item requirement'!S191*'Global Stock listing'!$H$34</f>
        <v>0</v>
      </c>
      <c r="O191" s="388" t="n">
        <f aca="false">'Per item requirement'!T191*'Global Stock listing'!$H$35</f>
        <v>0</v>
      </c>
      <c r="P191" s="388" t="n">
        <f aca="false">'Per item requirement'!U191*'Global Stock listing'!$H$36</f>
        <v>0</v>
      </c>
      <c r="Q191" s="389" t="n">
        <f aca="false">'Per item requirement'!V191*'Global Stock listing'!$H$37</f>
        <v>0</v>
      </c>
      <c r="R191" s="386" t="n">
        <f aca="false">'Per item requirement'!W191*'Global Stock listing'!$H$38</f>
        <v>0</v>
      </c>
      <c r="S191" s="390" t="n">
        <f aca="false">'Per item requirement'!X191*'Global Stock listing'!$H$39</f>
        <v>0</v>
      </c>
      <c r="T191" s="387" t="n">
        <f aca="false">'Per item requirement'!Y191*'Global Stock listing'!$H$40</f>
        <v>0</v>
      </c>
      <c r="U191" s="388" t="n">
        <f aca="false">'Per item requirement'!Z191*'Global Stock listing'!$H$41</f>
        <v>0</v>
      </c>
      <c r="V191" s="388" t="n">
        <f aca="false">'Per item requirement'!AA191*'Global Stock listing'!$H$43</f>
        <v>0</v>
      </c>
      <c r="W191" s="389" t="n">
        <f aca="false">'Per item requirement'!AB191*'Global Stock listing'!$H$42</f>
        <v>0</v>
      </c>
      <c r="X191" s="387" t="n">
        <f aca="false">'Per item requirement'!AC191*'Global Stock listing'!$H$54</f>
        <v>0</v>
      </c>
      <c r="Y191" s="388" t="n">
        <f aca="false">'Per item requirement'!AD191*'Global Stock listing'!$H$46</f>
        <v>0</v>
      </c>
      <c r="Z191" s="388" t="n">
        <f aca="false">'Per item requirement'!AE191*'Global Stock listing'!$H$52</f>
        <v>0</v>
      </c>
      <c r="AA191" s="388" t="n">
        <f aca="false">'Per item requirement'!AF191*'Global Stock listing'!$H$50</f>
        <v>0</v>
      </c>
      <c r="AB191" s="388" t="n">
        <f aca="false">'Per item requirement'!AG191*'Global Stock listing'!$H$51</f>
        <v>0</v>
      </c>
      <c r="AC191" s="388" t="n">
        <f aca="false">'Per item requirement'!AH191*'Global Stock listing'!$H$48</f>
        <v>0</v>
      </c>
      <c r="AD191" s="388" t="n">
        <f aca="false">'Per item requirement'!AI191*'Global Stock listing'!$H$47</f>
        <v>0</v>
      </c>
      <c r="AE191" s="388" t="n">
        <f aca="false">'Per item requirement'!AJ191*'Global Stock listing'!$H$45</f>
        <v>0</v>
      </c>
      <c r="AF191" s="388" t="n">
        <f aca="false">'Per item requirement'!AK191*'Global Stock listing'!$H$44</f>
        <v>0</v>
      </c>
      <c r="AG191" s="388" t="n">
        <f aca="false">'Per item requirement'!AL191*'Global Stock listing'!$H$49</f>
        <v>0</v>
      </c>
      <c r="AH191" s="388" t="n">
        <f aca="false">'Per item requirement'!AM191*'Global Stock listing'!$H$53</f>
        <v>0</v>
      </c>
      <c r="AI191" s="388" t="n">
        <f aca="false">'Per item requirement'!AN191*'Global Stock listing'!$H$55</f>
        <v>0</v>
      </c>
      <c r="AJ191" s="388" t="n">
        <f aca="false">'Per item requirement'!AO191*'Global Stock listing'!$H$56</f>
        <v>0</v>
      </c>
      <c r="AK191" s="388" t="n">
        <f aca="false">'Per item requirement'!AP191*'Global Stock listing'!$H$57</f>
        <v>0</v>
      </c>
      <c r="AL191" s="388" t="n">
        <f aca="false">'Per item requirement'!AQ191*'Global Stock listing'!$H$58</f>
        <v>0</v>
      </c>
      <c r="AM191" s="388" t="n">
        <f aca="false">'Per item requirement'!AR191*'Global Stock listing'!$H$59</f>
        <v>0</v>
      </c>
      <c r="AN191" s="388" t="n">
        <f aca="false">'Per item requirement'!AS191*'Global Stock listing'!$H$60</f>
        <v>0</v>
      </c>
      <c r="AO191" s="388" t="n">
        <f aca="false">'Per item requirement'!AT191*'Global Stock listing'!$H$61</f>
        <v>0</v>
      </c>
      <c r="AP191" s="388" t="n">
        <f aca="false">'Per item requirement'!AU191*'Global Stock listing'!$H$62</f>
        <v>0</v>
      </c>
      <c r="AQ191" s="388" t="n">
        <f aca="false">'Per item requirement'!AV191*'Global Stock listing'!$H$63</f>
        <v>0</v>
      </c>
      <c r="AR191" s="388" t="n">
        <f aca="false">'Per item requirement'!AW191*'Global Stock listing'!$H$64</f>
        <v>0</v>
      </c>
      <c r="AS191" s="388" t="n">
        <f aca="false">'Per item requirement'!AX191*'Global Stock listing'!$H$65</f>
        <v>0</v>
      </c>
      <c r="AT191" s="388" t="n">
        <f aca="false">'Per item requirement'!AY191*'Global Stock listing'!$H$66</f>
        <v>0</v>
      </c>
      <c r="AU191" s="388" t="n">
        <f aca="false">'Per item requirement'!AZ191*'Global Stock listing'!$H$67</f>
        <v>0</v>
      </c>
      <c r="AV191" s="388" t="n">
        <f aca="false">'Per item requirement'!BA191*'Global Stock listing'!$H$68</f>
        <v>0</v>
      </c>
      <c r="AW191" s="388" t="n">
        <f aca="false">'Per item requirement'!BB191*'Global Stock listing'!$H$69</f>
        <v>0</v>
      </c>
      <c r="AX191" s="388" t="n">
        <f aca="false">'Per item requirement'!BC191*'Global Stock listing'!$H$70</f>
        <v>0</v>
      </c>
      <c r="AY191" s="388" t="n">
        <f aca="false">'Per item requirement'!BD191*'Global Stock listing'!$H$71</f>
        <v>0</v>
      </c>
      <c r="AZ191" s="388" t="n">
        <f aca="false">'Per item requirement'!BE191*'Global Stock listing'!$H$72</f>
        <v>0</v>
      </c>
      <c r="BA191" s="388" t="n">
        <f aca="false">'Per item requirement'!BF191*'Global Stock listing'!$H$73</f>
        <v>0</v>
      </c>
      <c r="BB191" s="388" t="n">
        <f aca="false">'Per item requirement'!BG191*'Global Stock listing'!$H$74</f>
        <v>0</v>
      </c>
      <c r="BC191" s="386" t="n">
        <f aca="false">'Per item requirement'!BH191*'Global Stock listing'!$G$12</f>
        <v>0</v>
      </c>
      <c r="BD191" s="386" t="n">
        <f aca="false">'Per item requirement'!BI191*'Global Stock listing'!$G$13</f>
        <v>0</v>
      </c>
      <c r="BE191" s="386" t="n">
        <f aca="false">'Per item requirement'!BJ191*'Global Stock listing'!$G$14</f>
        <v>0</v>
      </c>
      <c r="BF191" s="386" t="n">
        <f aca="false">'Per item requirement'!BK191*'Global Stock listing'!$G$15</f>
        <v>0</v>
      </c>
      <c r="BG191" s="386" t="n">
        <f aca="false">'Per item requirement'!BL191*'Global Stock listing'!$G$16</f>
        <v>0</v>
      </c>
      <c r="BH191" s="386" t="n">
        <f aca="false">'Per item requirement'!BM191*'Global Stock listing'!$G$17</f>
        <v>0</v>
      </c>
      <c r="BI191" s="386" t="n">
        <f aca="false">'Per item requirement'!BN191*'Global Stock listing'!$G$18</f>
        <v>0</v>
      </c>
      <c r="BJ191" s="386" t="n">
        <f aca="false">'Per item requirement'!BO191*'Global Stock listing'!$G$19</f>
        <v>0</v>
      </c>
      <c r="BK191" s="386" t="n">
        <f aca="false">'Per item requirement'!BP191*'Global Stock listing'!$G$20</f>
        <v>0</v>
      </c>
      <c r="BL191" s="386" t="n">
        <f aca="false">'Per item requirement'!BQ191*'Global Stock listing'!$G$21</f>
        <v>0</v>
      </c>
    </row>
    <row r="192" customFormat="false" ht="15" hidden="false" customHeight="false" outlineLevel="0" collapsed="false">
      <c r="A192" s="378"/>
      <c r="B192" s="391" t="s">
        <v>199</v>
      </c>
      <c r="C192" s="391"/>
      <c r="D192" s="391"/>
      <c r="E192" s="391"/>
      <c r="F192" s="391"/>
      <c r="G192" s="392" t="n">
        <f aca="false">SUM(H192:BL192)</f>
        <v>0</v>
      </c>
      <c r="H192" s="393" t="n">
        <f aca="false">'Per item requirement'!M192*'Global Stock listing'!$H$28</f>
        <v>0</v>
      </c>
      <c r="I192" s="394" t="n">
        <f aca="false">'Per item requirement'!N192*'Global Stock listing'!$H$29</f>
        <v>0</v>
      </c>
      <c r="J192" s="394" t="n">
        <f aca="false">'Per item requirement'!O192*'Global Stock listing'!$H$30</f>
        <v>0</v>
      </c>
      <c r="K192" s="394" t="n">
        <f aca="false">'Per item requirement'!P192*'Global Stock listing'!$H$31</f>
        <v>0</v>
      </c>
      <c r="L192" s="394" t="n">
        <f aca="false">'Per item requirement'!Q192*'Global Stock listing'!$H$32</f>
        <v>0</v>
      </c>
      <c r="M192" s="395" t="n">
        <f aca="false">'Per item requirement'!R192*'Global Stock listing'!$H$33</f>
        <v>0</v>
      </c>
      <c r="N192" s="393" t="n">
        <f aca="false">'Per item requirement'!S192*'Global Stock listing'!$H$34</f>
        <v>0</v>
      </c>
      <c r="O192" s="394" t="n">
        <f aca="false">'Per item requirement'!T192*'Global Stock listing'!$H$35</f>
        <v>0</v>
      </c>
      <c r="P192" s="394" t="n">
        <f aca="false">'Per item requirement'!U192*'Global Stock listing'!$H$36</f>
        <v>0</v>
      </c>
      <c r="Q192" s="395" t="n">
        <f aca="false">'Per item requirement'!V192*'Global Stock listing'!$H$37</f>
        <v>0</v>
      </c>
      <c r="R192" s="392" t="n">
        <f aca="false">'Per item requirement'!W192*'Global Stock listing'!$H$38</f>
        <v>0</v>
      </c>
      <c r="S192" s="396" t="n">
        <f aca="false">'Per item requirement'!X192*'Global Stock listing'!$H$39</f>
        <v>0</v>
      </c>
      <c r="T192" s="393" t="n">
        <f aca="false">'Per item requirement'!Y192*'Global Stock listing'!$H$40</f>
        <v>0</v>
      </c>
      <c r="U192" s="394" t="n">
        <f aca="false">'Per item requirement'!Z192*'Global Stock listing'!$H$41</f>
        <v>0</v>
      </c>
      <c r="V192" s="394" t="n">
        <f aca="false">'Per item requirement'!AA192*'Global Stock listing'!$H$43</f>
        <v>0</v>
      </c>
      <c r="W192" s="395" t="n">
        <f aca="false">'Per item requirement'!AB192*'Global Stock listing'!$H$42</f>
        <v>0</v>
      </c>
      <c r="X192" s="393" t="n">
        <f aca="false">'Per item requirement'!AC192*'Global Stock listing'!$H$54</f>
        <v>0</v>
      </c>
      <c r="Y192" s="394" t="n">
        <f aca="false">'Per item requirement'!AD192*'Global Stock listing'!$H$46</f>
        <v>0</v>
      </c>
      <c r="Z192" s="394" t="n">
        <f aca="false">'Per item requirement'!AE192*'Global Stock listing'!$H$52</f>
        <v>0</v>
      </c>
      <c r="AA192" s="394" t="n">
        <f aca="false">'Per item requirement'!AF192*'Global Stock listing'!$H$50</f>
        <v>0</v>
      </c>
      <c r="AB192" s="394" t="n">
        <f aca="false">'Per item requirement'!AG192*'Global Stock listing'!$H$51</f>
        <v>0</v>
      </c>
      <c r="AC192" s="394" t="n">
        <f aca="false">'Per item requirement'!AH192*'Global Stock listing'!$H$48</f>
        <v>0</v>
      </c>
      <c r="AD192" s="394" t="n">
        <f aca="false">'Per item requirement'!AI192*'Global Stock listing'!$H$47</f>
        <v>0</v>
      </c>
      <c r="AE192" s="394" t="n">
        <f aca="false">'Per item requirement'!AJ192*'Global Stock listing'!$H$45</f>
        <v>0</v>
      </c>
      <c r="AF192" s="394" t="n">
        <f aca="false">'Per item requirement'!AK192*'Global Stock listing'!$H$44</f>
        <v>0</v>
      </c>
      <c r="AG192" s="394" t="n">
        <f aca="false">'Per item requirement'!AL192*'Global Stock listing'!$H$49</f>
        <v>0</v>
      </c>
      <c r="AH192" s="394" t="n">
        <f aca="false">'Per item requirement'!AM192*'Global Stock listing'!$H$53</f>
        <v>0</v>
      </c>
      <c r="AI192" s="394" t="n">
        <f aca="false">'Per item requirement'!AN192*'Global Stock listing'!$H$55</f>
        <v>0</v>
      </c>
      <c r="AJ192" s="394" t="n">
        <f aca="false">'Per item requirement'!AO192*'Global Stock listing'!$H$56</f>
        <v>0</v>
      </c>
      <c r="AK192" s="394" t="n">
        <f aca="false">'Per item requirement'!AP192*'Global Stock listing'!$H$57</f>
        <v>0</v>
      </c>
      <c r="AL192" s="394" t="n">
        <f aca="false">'Per item requirement'!AQ192*'Global Stock listing'!$H$58</f>
        <v>0</v>
      </c>
      <c r="AM192" s="394" t="n">
        <f aca="false">'Per item requirement'!AR192*'Global Stock listing'!$H$59</f>
        <v>0</v>
      </c>
      <c r="AN192" s="394" t="n">
        <f aca="false">'Per item requirement'!AS192*'Global Stock listing'!$H$60</f>
        <v>0</v>
      </c>
      <c r="AO192" s="394" t="n">
        <f aca="false">'Per item requirement'!AT192*'Global Stock listing'!$H$61</f>
        <v>0</v>
      </c>
      <c r="AP192" s="394" t="n">
        <f aca="false">'Per item requirement'!AU192*'Global Stock listing'!$H$62</f>
        <v>0</v>
      </c>
      <c r="AQ192" s="394" t="n">
        <f aca="false">'Per item requirement'!AV192*'Global Stock listing'!$H$63</f>
        <v>0</v>
      </c>
      <c r="AR192" s="394" t="n">
        <f aca="false">'Per item requirement'!AW192*'Global Stock listing'!$H$64</f>
        <v>0</v>
      </c>
      <c r="AS192" s="394" t="n">
        <f aca="false">'Per item requirement'!AX192*'Global Stock listing'!$H$65</f>
        <v>0</v>
      </c>
      <c r="AT192" s="394" t="n">
        <f aca="false">'Per item requirement'!AY192*'Global Stock listing'!$H$66</f>
        <v>0</v>
      </c>
      <c r="AU192" s="394" t="n">
        <f aca="false">'Per item requirement'!AZ192*'Global Stock listing'!$H$67</f>
        <v>0</v>
      </c>
      <c r="AV192" s="394" t="n">
        <f aca="false">'Per item requirement'!BA192*'Global Stock listing'!$H$68</f>
        <v>0</v>
      </c>
      <c r="AW192" s="394" t="n">
        <f aca="false">'Per item requirement'!BB192*'Global Stock listing'!$H$69</f>
        <v>0</v>
      </c>
      <c r="AX192" s="394" t="n">
        <f aca="false">'Per item requirement'!BC192*'Global Stock listing'!$H$70</f>
        <v>0</v>
      </c>
      <c r="AY192" s="394" t="n">
        <f aca="false">'Per item requirement'!BD192*'Global Stock listing'!$H$71</f>
        <v>0</v>
      </c>
      <c r="AZ192" s="394" t="n">
        <f aca="false">'Per item requirement'!BE192*'Global Stock listing'!$H$72</f>
        <v>0</v>
      </c>
      <c r="BA192" s="394" t="n">
        <f aca="false">'Per item requirement'!BF192*'Global Stock listing'!$H$73</f>
        <v>0</v>
      </c>
      <c r="BB192" s="394" t="n">
        <f aca="false">'Per item requirement'!BG192*'Global Stock listing'!$H$74</f>
        <v>0</v>
      </c>
      <c r="BC192" s="392" t="n">
        <f aca="false">'Per item requirement'!BH192*'Global Stock listing'!$G$12</f>
        <v>0</v>
      </c>
      <c r="BD192" s="392" t="n">
        <f aca="false">'Per item requirement'!BI192*'Global Stock listing'!$G$13</f>
        <v>0</v>
      </c>
      <c r="BE192" s="392" t="n">
        <f aca="false">'Per item requirement'!BJ192*'Global Stock listing'!$G$14</f>
        <v>0</v>
      </c>
      <c r="BF192" s="392" t="n">
        <f aca="false">'Per item requirement'!BK192*'Global Stock listing'!$G$15</f>
        <v>0</v>
      </c>
      <c r="BG192" s="392" t="n">
        <f aca="false">'Per item requirement'!BL192*'Global Stock listing'!$G$16</f>
        <v>0</v>
      </c>
      <c r="BH192" s="392" t="n">
        <f aca="false">'Per item requirement'!BM192*'Global Stock listing'!$G$17</f>
        <v>0</v>
      </c>
      <c r="BI192" s="392" t="n">
        <f aca="false">'Per item requirement'!BN192*'Global Stock listing'!$G$18</f>
        <v>0</v>
      </c>
      <c r="BJ192" s="392" t="n">
        <f aca="false">'Per item requirement'!BO192*'Global Stock listing'!$G$19</f>
        <v>0</v>
      </c>
      <c r="BK192" s="392" t="n">
        <f aca="false">'Per item requirement'!BP192*'Global Stock listing'!$G$20</f>
        <v>0</v>
      </c>
      <c r="BL192" s="392" t="n">
        <f aca="false">'Per item requirement'!BQ192*'Global Stock listing'!$G$21</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Q192"/>
  <sheetViews>
    <sheetView windowProtection="false"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70918367346939"/>
  </cols>
  <sheetData>
    <row r="1" customFormat="false" ht="409.5" hidden="false" customHeight="false" outlineLevel="0" collapsed="false">
      <c r="A1" s="20" t="s">
        <v>206</v>
      </c>
      <c r="B1" s="20"/>
      <c r="C1" s="20"/>
      <c r="D1" s="20"/>
      <c r="E1" s="20"/>
      <c r="F1" s="20"/>
      <c r="G1" s="20"/>
      <c r="H1" s="20"/>
      <c r="I1" s="20"/>
      <c r="J1" s="20"/>
      <c r="K1" s="20"/>
      <c r="L1" s="20"/>
      <c r="M1" s="20"/>
      <c r="N1" s="20"/>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customFormat="false" ht="61.5" hidden="false" customHeight="false" outlineLevel="0" collapsed="false">
      <c r="A2" s="20"/>
      <c r="B2" s="20"/>
      <c r="C2" s="20"/>
      <c r="D2" s="20"/>
      <c r="E2" s="20"/>
      <c r="F2" s="20"/>
      <c r="G2" s="20"/>
      <c r="H2" s="20"/>
      <c r="I2" s="20"/>
      <c r="J2" s="20"/>
      <c r="K2" s="20"/>
      <c r="L2" s="20"/>
      <c r="M2" s="20"/>
      <c r="N2" s="20"/>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customFormat="false" ht="61.5" hidden="false" customHeight="false" outlineLevel="0" collapsed="false">
      <c r="A3" s="20"/>
      <c r="B3" s="20"/>
      <c r="C3" s="20"/>
      <c r="D3" s="20"/>
      <c r="E3" s="20"/>
      <c r="F3" s="20"/>
      <c r="G3" s="20"/>
      <c r="H3" s="20"/>
      <c r="I3" s="20"/>
      <c r="J3" s="20"/>
      <c r="K3" s="20"/>
      <c r="L3" s="20"/>
      <c r="M3" s="20"/>
      <c r="N3" s="20"/>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customFormat="false" ht="61.5" hidden="false" customHeight="false" outlineLevel="0" collapsed="false">
      <c r="A4" s="20"/>
      <c r="B4" s="20"/>
      <c r="C4" s="20"/>
      <c r="D4" s="20"/>
      <c r="E4" s="20"/>
      <c r="F4" s="20"/>
      <c r="G4" s="20"/>
      <c r="H4" s="20"/>
      <c r="I4" s="20"/>
      <c r="J4" s="20"/>
      <c r="K4" s="20"/>
      <c r="L4" s="20"/>
      <c r="M4" s="20"/>
      <c r="N4" s="20"/>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customFormat="false" ht="61.5" hidden="false" customHeight="false" outlineLevel="0" collapsed="false">
      <c r="A5" s="20"/>
      <c r="B5" s="20"/>
      <c r="C5" s="20"/>
      <c r="D5" s="20"/>
      <c r="E5" s="20"/>
      <c r="F5" s="20"/>
      <c r="G5" s="20"/>
      <c r="H5" s="20"/>
      <c r="I5" s="20"/>
      <c r="J5" s="20"/>
      <c r="K5" s="20"/>
      <c r="L5" s="20"/>
      <c r="M5" s="20"/>
      <c r="N5" s="20"/>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customFormat="false" ht="61.5" hidden="false" customHeight="false" outlineLevel="0" collapsed="false">
      <c r="A6" s="20"/>
      <c r="B6" s="20"/>
      <c r="C6" s="20"/>
      <c r="D6" s="20"/>
      <c r="E6" s="20"/>
      <c r="F6" s="20"/>
      <c r="G6" s="20"/>
      <c r="H6" s="20"/>
      <c r="I6" s="20"/>
      <c r="J6" s="20"/>
      <c r="K6" s="20"/>
      <c r="L6" s="20"/>
      <c r="M6" s="20"/>
      <c r="N6" s="20"/>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row>
    <row r="7" customFormat="false" ht="61.5" hidden="false" customHeight="false" outlineLevel="0" collapsed="false">
      <c r="A7" s="20"/>
      <c r="B7" s="20"/>
      <c r="C7" s="20"/>
      <c r="D7" s="20"/>
      <c r="E7" s="20"/>
      <c r="F7" s="20"/>
      <c r="G7" s="20"/>
      <c r="H7" s="20"/>
      <c r="I7" s="20"/>
      <c r="J7" s="20"/>
      <c r="K7" s="20"/>
      <c r="L7" s="20"/>
      <c r="M7" s="20"/>
      <c r="N7" s="20"/>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row>
    <row r="8" customFormat="false" ht="61.5" hidden="false" customHeight="false" outlineLevel="0" collapsed="false">
      <c r="A8" s="20"/>
      <c r="B8" s="20"/>
      <c r="C8" s="20"/>
      <c r="D8" s="20"/>
      <c r="E8" s="20"/>
      <c r="F8" s="20"/>
      <c r="G8" s="20"/>
      <c r="H8" s="20"/>
      <c r="I8" s="20"/>
      <c r="J8" s="20"/>
      <c r="K8" s="20"/>
      <c r="L8" s="20"/>
      <c r="M8" s="20"/>
      <c r="N8" s="20"/>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row>
    <row r="9" customFormat="false" ht="409.5" hidden="false" customHeight="false" outlineLevel="0" collapsed="false">
      <c r="A9" s="265" t="s">
        <v>207</v>
      </c>
      <c r="B9" s="265"/>
      <c r="C9" s="265"/>
      <c r="D9" s="265"/>
      <c r="E9" s="265"/>
      <c r="F9" s="265"/>
      <c r="G9" s="265"/>
      <c r="H9" s="397"/>
      <c r="I9" s="4" t="n">
        <v>346</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row>
    <row r="10" customFormat="false" ht="18.75" hidden="false" customHeight="false" outlineLevel="0" collapsed="false">
      <c r="A10" s="265"/>
      <c r="B10" s="265"/>
      <c r="C10" s="265"/>
      <c r="D10" s="265"/>
      <c r="E10" s="265"/>
      <c r="F10" s="265"/>
      <c r="G10" s="265"/>
      <c r="H10" s="397"/>
      <c r="I10" s="398" t="s">
        <v>63</v>
      </c>
      <c r="J10" s="399" t="s">
        <v>75</v>
      </c>
      <c r="K10" s="399" t="s">
        <v>77</v>
      </c>
      <c r="L10" s="399"/>
      <c r="M10" s="400"/>
      <c r="N10" s="401"/>
    </row>
    <row r="11" customFormat="false" ht="75" hidden="false" customHeight="false" outlineLevel="0" collapsed="false">
      <c r="A11" s="265"/>
      <c r="B11" s="265"/>
      <c r="C11" s="265"/>
      <c r="D11" s="265"/>
      <c r="E11" s="265"/>
      <c r="F11" s="265"/>
      <c r="G11" s="265"/>
      <c r="H11" s="397"/>
      <c r="I11" s="402" t="s">
        <v>64</v>
      </c>
      <c r="J11" s="403" t="s">
        <v>76</v>
      </c>
      <c r="K11" s="403" t="s">
        <v>78</v>
      </c>
      <c r="L11" s="403" t="s">
        <v>83</v>
      </c>
      <c r="M11" s="403" t="str">
        <f aca="false">'Per item requirement'!AJ11</f>
        <v>BioCom Miniature Teller-ulam Mine</v>
      </c>
      <c r="N11" s="404" t="str">
        <f aca="false">'Per item requirement'!AK11</f>
        <v>Aeolus Light Repair Turret</v>
      </c>
    </row>
    <row r="12" customFormat="false" ht="18.75" hidden="false" customHeight="false" outlineLevel="0" collapsed="false">
      <c r="A12" s="265"/>
      <c r="B12" s="265"/>
      <c r="C12" s="265"/>
      <c r="D12" s="265"/>
      <c r="E12" s="265"/>
      <c r="F12" s="265"/>
      <c r="G12" s="265"/>
      <c r="H12" s="397"/>
      <c r="I12" s="277"/>
      <c r="J12" s="278"/>
      <c r="K12" s="278"/>
      <c r="L12" s="278"/>
      <c r="M12" s="278"/>
      <c r="N12" s="405"/>
    </row>
    <row r="13" customFormat="false" ht="18.75" hidden="false" customHeight="false" outlineLevel="0" collapsed="false">
      <c r="A13" s="265"/>
      <c r="B13" s="265"/>
      <c r="C13" s="265"/>
      <c r="D13" s="265"/>
      <c r="E13" s="265"/>
      <c r="F13" s="265"/>
      <c r="G13" s="265"/>
      <c r="H13" s="397"/>
      <c r="I13" s="277"/>
      <c r="J13" s="278"/>
      <c r="K13" s="278"/>
      <c r="L13" s="278"/>
      <c r="M13" s="278"/>
      <c r="N13" s="405"/>
    </row>
    <row r="14" customFormat="false" ht="18.75" hidden="false" customHeight="false" outlineLevel="0" collapsed="false">
      <c r="A14" s="281"/>
      <c r="B14" s="281"/>
      <c r="C14" s="281"/>
      <c r="D14" s="281"/>
      <c r="E14" s="281"/>
      <c r="F14" s="281"/>
      <c r="G14" s="281"/>
      <c r="H14" s="397"/>
      <c r="I14" s="277"/>
      <c r="J14" s="278"/>
      <c r="K14" s="278"/>
      <c r="L14" s="278"/>
      <c r="M14" s="278"/>
      <c r="N14" s="405"/>
    </row>
    <row r="15" customFormat="false" ht="18.75" hidden="false" customHeight="false" outlineLevel="0" collapsed="false">
      <c r="A15" s="284"/>
      <c r="B15" s="284"/>
      <c r="C15" s="284"/>
      <c r="D15" s="284"/>
      <c r="E15" s="284"/>
      <c r="F15" s="284"/>
      <c r="G15" s="285" t="s">
        <v>210</v>
      </c>
      <c r="H15" s="406" t="s">
        <v>24</v>
      </c>
      <c r="I15" s="407" t="n">
        <f aca="false">IF('Per item requirement'!M15="","",'Per item requirement'!M15)</f>
        <v>120</v>
      </c>
      <c r="J15" s="408" t="n">
        <f aca="false">IF('Per item requirement'!W15="","",'Per item requirement'!W15)</f>
        <v>140</v>
      </c>
      <c r="K15" s="408" t="n">
        <f aca="false">IF('Per item requirement'!X15="","",'Per item requirement'!X15)</f>
        <v>190</v>
      </c>
      <c r="L15" s="408" t="n">
        <f aca="false">IF('Per item requirement'!AA15="","",'Per item requirement'!AA15)</f>
        <v>178</v>
      </c>
      <c r="M15" s="408" t="str">
        <f aca="false">IF('Per item requirement'!AJ15="","",'Per item requirement'!AJ15)</f>
        <v>?</v>
      </c>
      <c r="N15" s="409" t="str">
        <f aca="false">IF('Per item requirement'!AK15="","",'Per item requirement'!AK15)</f>
        <v>?</v>
      </c>
    </row>
    <row r="16" customFormat="false" ht="15" hidden="false" customHeight="false" outlineLevel="0" collapsed="false">
      <c r="A16" s="297"/>
      <c r="B16" s="285"/>
      <c r="C16" s="285"/>
      <c r="D16" s="285"/>
      <c r="E16" s="285"/>
      <c r="F16" s="285"/>
      <c r="G16" s="285"/>
      <c r="H16" s="410"/>
      <c r="I16" s="411"/>
      <c r="J16" s="412"/>
      <c r="K16" s="412"/>
      <c r="L16" s="412"/>
      <c r="M16" s="412"/>
      <c r="N16" s="413"/>
    </row>
    <row r="17" customFormat="false" ht="234" hidden="false" customHeight="false" outlineLevel="0" collapsed="false">
      <c r="A17" s="309" t="s">
        <v>62</v>
      </c>
      <c r="B17" s="310" t="s">
        <v>82</v>
      </c>
      <c r="C17" s="310"/>
      <c r="D17" s="310"/>
      <c r="E17" s="310"/>
      <c r="F17" s="310"/>
      <c r="G17" s="311" t="n">
        <f aca="false">SUM(I17:N17)</f>
        <v>0</v>
      </c>
      <c r="H17" s="414" t="n">
        <f aca="false">SUM(I17:N17)</f>
        <v>0</v>
      </c>
      <c r="I17" s="415"/>
      <c r="J17" s="416"/>
      <c r="K17" s="416"/>
      <c r="L17" s="416"/>
      <c r="M17" s="416"/>
      <c r="N17" s="417"/>
    </row>
    <row r="18" customFormat="false" ht="15" hidden="false" customHeight="false" outlineLevel="0" collapsed="false">
      <c r="A18" s="309"/>
      <c r="B18" s="319" t="s">
        <v>83</v>
      </c>
      <c r="C18" s="319"/>
      <c r="D18" s="319"/>
      <c r="E18" s="319"/>
      <c r="F18" s="319"/>
      <c r="G18" s="320" t="n">
        <f aca="false">SUM(I18:N18)</f>
        <v>0</v>
      </c>
      <c r="H18" s="418" t="n">
        <f aca="false">SUM(I18:N18)</f>
        <v>0</v>
      </c>
      <c r="I18" s="321"/>
      <c r="J18" s="323"/>
      <c r="K18" s="323"/>
      <c r="L18" s="322"/>
      <c r="M18" s="323"/>
      <c r="N18" s="324"/>
    </row>
    <row r="19" customFormat="false" ht="15" hidden="false" customHeight="false" outlineLevel="0" collapsed="false">
      <c r="A19" s="309"/>
      <c r="B19" s="319" t="s">
        <v>84</v>
      </c>
      <c r="C19" s="319"/>
      <c r="D19" s="319"/>
      <c r="E19" s="319"/>
      <c r="F19" s="319"/>
      <c r="G19" s="320" t="n">
        <f aca="false">SUM(I19:N19)</f>
        <v>0</v>
      </c>
      <c r="H19" s="418" t="n">
        <f aca="false">SUM(I19:N19)</f>
        <v>0</v>
      </c>
      <c r="I19" s="325"/>
      <c r="J19" s="323"/>
      <c r="K19" s="323"/>
      <c r="L19" s="323"/>
      <c r="M19" s="323"/>
      <c r="N19" s="330"/>
    </row>
    <row r="20" customFormat="false" ht="15" hidden="false" customHeight="false" outlineLevel="0" collapsed="false">
      <c r="A20" s="309"/>
      <c r="B20" s="319" t="s">
        <v>85</v>
      </c>
      <c r="C20" s="319"/>
      <c r="D20" s="319"/>
      <c r="E20" s="319"/>
      <c r="F20" s="319"/>
      <c r="G20" s="320" t="n">
        <f aca="false">SUM(I20:N20)</f>
        <v>0</v>
      </c>
      <c r="H20" s="418" t="n">
        <f aca="false">SUM(I20:N20)</f>
        <v>0</v>
      </c>
      <c r="I20" s="325"/>
      <c r="J20" s="323"/>
      <c r="K20" s="323"/>
      <c r="L20" s="323"/>
      <c r="M20" s="322"/>
      <c r="N20" s="324"/>
    </row>
    <row r="21" customFormat="false" ht="15" hidden="false" customHeight="false" outlineLevel="0" collapsed="false">
      <c r="A21" s="309"/>
      <c r="B21" s="319" t="s">
        <v>86</v>
      </c>
      <c r="C21" s="319"/>
      <c r="D21" s="319"/>
      <c r="E21" s="319"/>
      <c r="F21" s="319"/>
      <c r="G21" s="320" t="n">
        <f aca="false">SUM(I21:N21)</f>
        <v>0</v>
      </c>
      <c r="H21" s="418" t="n">
        <f aca="false">SUM(I21:N21)</f>
        <v>0</v>
      </c>
      <c r="I21" s="325"/>
      <c r="J21" s="323"/>
      <c r="K21" s="323"/>
      <c r="L21" s="323"/>
      <c r="M21" s="323"/>
      <c r="N21" s="324"/>
    </row>
    <row r="22" customFormat="false" ht="15" hidden="false" customHeight="false" outlineLevel="0" collapsed="false">
      <c r="A22" s="309"/>
      <c r="B22" s="319" t="s">
        <v>87</v>
      </c>
      <c r="C22" s="319"/>
      <c r="D22" s="319"/>
      <c r="E22" s="319"/>
      <c r="F22" s="319"/>
      <c r="G22" s="320" t="n">
        <f aca="false">SUM(I22:N22)</f>
        <v>0</v>
      </c>
      <c r="H22" s="418" t="n">
        <f aca="false">SUM(I22:N22)</f>
        <v>0</v>
      </c>
      <c r="I22" s="325"/>
      <c r="J22" s="323"/>
      <c r="K22" s="323"/>
      <c r="L22" s="323"/>
      <c r="M22" s="323"/>
      <c r="N22" s="324"/>
    </row>
    <row r="23" customFormat="false" ht="15" hidden="false" customHeight="false" outlineLevel="0" collapsed="false">
      <c r="A23" s="309"/>
      <c r="B23" s="319" t="s">
        <v>88</v>
      </c>
      <c r="C23" s="319"/>
      <c r="D23" s="319"/>
      <c r="E23" s="319"/>
      <c r="F23" s="319"/>
      <c r="G23" s="320" t="n">
        <f aca="false">SUM(I23:N23)</f>
        <v>0</v>
      </c>
      <c r="H23" s="418" t="n">
        <f aca="false">SUM(I23:N23)</f>
        <v>0</v>
      </c>
      <c r="I23" s="325"/>
      <c r="J23" s="323"/>
      <c r="K23" s="323"/>
      <c r="L23" s="323"/>
      <c r="M23" s="323"/>
      <c r="N23" s="324"/>
    </row>
    <row r="24" customFormat="false" ht="15" hidden="false" customHeight="false" outlineLevel="0" collapsed="false">
      <c r="A24" s="309"/>
      <c r="B24" s="319" t="s">
        <v>81</v>
      </c>
      <c r="C24" s="319"/>
      <c r="D24" s="319"/>
      <c r="E24" s="319"/>
      <c r="F24" s="319"/>
      <c r="G24" s="320" t="n">
        <f aca="false">SUM(I24:N24)</f>
        <v>0</v>
      </c>
      <c r="H24" s="418" t="n">
        <f aca="false">SUM(I24:N24)</f>
        <v>0</v>
      </c>
      <c r="I24" s="321"/>
      <c r="J24" s="323"/>
      <c r="K24" s="323"/>
      <c r="L24" s="323"/>
      <c r="M24" s="323"/>
      <c r="N24" s="324"/>
    </row>
    <row r="25" customFormat="false" ht="15" hidden="false" customHeight="false" outlineLevel="0" collapsed="false">
      <c r="A25" s="309"/>
      <c r="B25" s="319" t="s">
        <v>80</v>
      </c>
      <c r="C25" s="319"/>
      <c r="D25" s="319"/>
      <c r="E25" s="319"/>
      <c r="F25" s="319"/>
      <c r="G25" s="320" t="n">
        <f aca="false">SUM(I25:N25)</f>
        <v>0</v>
      </c>
      <c r="H25" s="418" t="n">
        <f aca="false">SUM(I25:N25)</f>
        <v>0</v>
      </c>
      <c r="I25" s="321"/>
      <c r="J25" s="323"/>
      <c r="K25" s="323"/>
      <c r="L25" s="323"/>
      <c r="M25" s="323"/>
      <c r="N25" s="324"/>
    </row>
    <row r="26" customFormat="false" ht="15" hidden="false" customHeight="false" outlineLevel="0" collapsed="false">
      <c r="A26" s="309"/>
      <c r="B26" s="319" t="s">
        <v>78</v>
      </c>
      <c r="C26" s="319"/>
      <c r="D26" s="319"/>
      <c r="E26" s="319"/>
      <c r="F26" s="319"/>
      <c r="G26" s="320" t="n">
        <f aca="false">SUM(I26:N26)</f>
        <v>0</v>
      </c>
      <c r="H26" s="418" t="n">
        <f aca="false">SUM(I26:N26)</f>
        <v>0</v>
      </c>
      <c r="I26" s="321"/>
      <c r="J26" s="323"/>
      <c r="K26" s="322"/>
      <c r="L26" s="323"/>
      <c r="M26" s="323"/>
      <c r="N26" s="324"/>
    </row>
    <row r="27" customFormat="false" ht="15" hidden="false" customHeight="false" outlineLevel="0" collapsed="false">
      <c r="A27" s="309"/>
      <c r="B27" s="319" t="s">
        <v>89</v>
      </c>
      <c r="C27" s="319"/>
      <c r="D27" s="319"/>
      <c r="E27" s="319"/>
      <c r="F27" s="319"/>
      <c r="G27" s="320" t="n">
        <f aca="false">SUM(I27:N27)</f>
        <v>0</v>
      </c>
      <c r="H27" s="418" t="n">
        <f aca="false">SUM(I27:N27)</f>
        <v>0</v>
      </c>
      <c r="I27" s="325"/>
      <c r="J27" s="323"/>
      <c r="K27" s="323"/>
      <c r="L27" s="323"/>
      <c r="M27" s="323"/>
      <c r="N27" s="324"/>
    </row>
    <row r="28" customFormat="false" ht="15" hidden="false" customHeight="false" outlineLevel="0" collapsed="false">
      <c r="A28" s="309"/>
      <c r="B28" s="319" t="s">
        <v>65</v>
      </c>
      <c r="C28" s="319"/>
      <c r="D28" s="319"/>
      <c r="E28" s="319"/>
      <c r="F28" s="319"/>
      <c r="G28" s="320" t="n">
        <f aca="false">SUM(I28:N28)</f>
        <v>0</v>
      </c>
      <c r="H28" s="418" t="n">
        <f aca="false">SUM(I28:N28)</f>
        <v>0</v>
      </c>
      <c r="I28" s="325"/>
      <c r="J28" s="323" t="n">
        <f aca="false">'Per item requirement'!W28*'Global Stock listing'!$H$38</f>
        <v>0</v>
      </c>
      <c r="K28" s="323" t="n">
        <f aca="false">'Per item requirement'!X28*'Global Stock listing'!$H$39</f>
        <v>0</v>
      </c>
      <c r="L28" s="323" t="n">
        <f aca="false">'Per item requirement'!AA28*'Global Stock listing'!$H$43</f>
        <v>0</v>
      </c>
      <c r="M28" s="323"/>
      <c r="N28" s="324"/>
    </row>
    <row r="29" customFormat="false" ht="15" hidden="false" customHeight="false" outlineLevel="0" collapsed="false">
      <c r="A29" s="309"/>
      <c r="B29" s="319" t="s">
        <v>64</v>
      </c>
      <c r="C29" s="319"/>
      <c r="D29" s="319"/>
      <c r="E29" s="319"/>
      <c r="F29" s="319"/>
      <c r="G29" s="320" t="n">
        <f aca="false">SUM(I29:N29)</f>
        <v>0</v>
      </c>
      <c r="H29" s="418" t="n">
        <f aca="false">SUM(I29:N29)</f>
        <v>0</v>
      </c>
      <c r="I29" s="321"/>
      <c r="J29" s="323"/>
      <c r="K29" s="323" t="n">
        <f aca="false">'Per item requirement'!X29*'Global Stock listing'!$H$39</f>
        <v>0</v>
      </c>
      <c r="L29" s="323" t="n">
        <f aca="false">'Per item requirement'!AA29*'Global Stock listing'!$H$43</f>
        <v>0</v>
      </c>
      <c r="M29" s="323"/>
      <c r="N29" s="324"/>
    </row>
    <row r="30" customFormat="false" ht="15" hidden="false" customHeight="false" outlineLevel="0" collapsed="false">
      <c r="A30" s="309"/>
      <c r="B30" s="319" t="s">
        <v>90</v>
      </c>
      <c r="C30" s="319"/>
      <c r="D30" s="319"/>
      <c r="E30" s="319"/>
      <c r="F30" s="319"/>
      <c r="G30" s="320" t="n">
        <f aca="false">SUM(I30:N30)</f>
        <v>0</v>
      </c>
      <c r="H30" s="418" t="n">
        <f aca="false">SUM(I30:N30)</f>
        <v>0</v>
      </c>
      <c r="I30" s="325"/>
      <c r="J30" s="323"/>
      <c r="K30" s="323"/>
      <c r="L30" s="323"/>
      <c r="M30" s="323"/>
      <c r="N30" s="324"/>
    </row>
    <row r="31" customFormat="false" ht="15" hidden="false" customHeight="false" outlineLevel="0" collapsed="false">
      <c r="A31" s="309"/>
      <c r="B31" s="319" t="s">
        <v>91</v>
      </c>
      <c r="C31" s="319"/>
      <c r="D31" s="319"/>
      <c r="E31" s="319"/>
      <c r="F31" s="319"/>
      <c r="G31" s="320" t="n">
        <f aca="false">SUM(I31:N31)</f>
        <v>0</v>
      </c>
      <c r="H31" s="418" t="n">
        <f aca="false">SUM(I31:N31)</f>
        <v>0</v>
      </c>
      <c r="I31" s="325"/>
      <c r="J31" s="323"/>
      <c r="K31" s="323"/>
      <c r="L31" s="323"/>
      <c r="M31" s="323"/>
      <c r="N31" s="324"/>
    </row>
    <row r="32" customFormat="false" ht="15" hidden="false" customHeight="false" outlineLevel="0" collapsed="false">
      <c r="A32" s="309"/>
      <c r="B32" s="319" t="s">
        <v>92</v>
      </c>
      <c r="C32" s="319"/>
      <c r="D32" s="319"/>
      <c r="E32" s="319"/>
      <c r="F32" s="319"/>
      <c r="G32" s="320" t="n">
        <f aca="false">SUM(I32:N32)</f>
        <v>0</v>
      </c>
      <c r="H32" s="418" t="n">
        <f aca="false">SUM(I32:N32)</f>
        <v>0</v>
      </c>
      <c r="I32" s="325"/>
      <c r="J32" s="323"/>
      <c r="K32" s="323"/>
      <c r="L32" s="323"/>
      <c r="M32" s="323"/>
      <c r="N32" s="324"/>
    </row>
    <row r="33" customFormat="false" ht="15" hidden="false" customHeight="false" outlineLevel="0" collapsed="false">
      <c r="A33" s="309"/>
      <c r="B33" s="319" t="s">
        <v>76</v>
      </c>
      <c r="C33" s="319"/>
      <c r="D33" s="319"/>
      <c r="E33" s="319"/>
      <c r="F33" s="319"/>
      <c r="G33" s="320" t="n">
        <f aca="false">SUM(I33:N33)</f>
        <v>0</v>
      </c>
      <c r="H33" s="418" t="n">
        <f aca="false">SUM(I33:N33)</f>
        <v>0</v>
      </c>
      <c r="I33" s="325"/>
      <c r="J33" s="322"/>
      <c r="K33" s="323" t="n">
        <f aca="false">'Per item requirement'!X33*'Global Stock listing'!$H$39</f>
        <v>0</v>
      </c>
      <c r="L33" s="323"/>
      <c r="M33" s="323"/>
      <c r="N33" s="324"/>
    </row>
    <row r="34" customFormat="false" ht="15" hidden="false" customHeight="false" outlineLevel="0" collapsed="false">
      <c r="A34" s="309"/>
      <c r="B34" s="319" t="s">
        <v>66</v>
      </c>
      <c r="C34" s="319"/>
      <c r="D34" s="319"/>
      <c r="E34" s="319"/>
      <c r="F34" s="319"/>
      <c r="G34" s="320" t="n">
        <f aca="false">SUM(I34:N34)</f>
        <v>0</v>
      </c>
      <c r="H34" s="418" t="n">
        <f aca="false">SUM(I34:N34)</f>
        <v>0</v>
      </c>
      <c r="I34" s="325"/>
      <c r="J34" s="323"/>
      <c r="K34" s="323"/>
      <c r="L34" s="323"/>
      <c r="M34" s="323"/>
      <c r="N34" s="324"/>
    </row>
    <row r="35" customFormat="false" ht="15" hidden="false" customHeight="false" outlineLevel="0" collapsed="false">
      <c r="A35" s="309"/>
      <c r="B35" s="319" t="s">
        <v>72</v>
      </c>
      <c r="C35" s="319"/>
      <c r="D35" s="319"/>
      <c r="E35" s="319"/>
      <c r="F35" s="319"/>
      <c r="G35" s="320" t="n">
        <f aca="false">SUM(I35:N35)</f>
        <v>0</v>
      </c>
      <c r="H35" s="418" t="n">
        <f aca="false">SUM(I35:N35)</f>
        <v>0</v>
      </c>
      <c r="I35" s="325"/>
      <c r="J35" s="323"/>
      <c r="K35" s="323"/>
      <c r="L35" s="323"/>
      <c r="M35" s="323"/>
      <c r="N35" s="324"/>
    </row>
    <row r="36" customFormat="false" ht="15" hidden="false" customHeight="false" outlineLevel="0" collapsed="false">
      <c r="A36" s="309"/>
      <c r="B36" s="319" t="s">
        <v>67</v>
      </c>
      <c r="C36" s="319"/>
      <c r="D36" s="319"/>
      <c r="E36" s="319"/>
      <c r="F36" s="319"/>
      <c r="G36" s="320" t="n">
        <f aca="false">SUM(I36:N36)</f>
        <v>0</v>
      </c>
      <c r="H36" s="418" t="n">
        <f aca="false">SUM(I36:N36)</f>
        <v>0</v>
      </c>
      <c r="I36" s="325"/>
      <c r="J36" s="323"/>
      <c r="K36" s="323"/>
      <c r="L36" s="323"/>
      <c r="M36" s="323"/>
      <c r="N36" s="324"/>
    </row>
    <row r="37" customFormat="false" ht="15" hidden="false" customHeight="false" outlineLevel="0" collapsed="false">
      <c r="A37" s="309"/>
      <c r="B37" s="319" t="s">
        <v>93</v>
      </c>
      <c r="C37" s="319"/>
      <c r="D37" s="319"/>
      <c r="E37" s="319"/>
      <c r="F37" s="319"/>
      <c r="G37" s="320" t="n">
        <f aca="false">SUM(I37:N37)</f>
        <v>0</v>
      </c>
      <c r="H37" s="418" t="n">
        <f aca="false">SUM(I37:N37)</f>
        <v>0</v>
      </c>
      <c r="I37" s="325"/>
      <c r="J37" s="323"/>
      <c r="K37" s="323"/>
      <c r="L37" s="323"/>
      <c r="M37" s="323"/>
      <c r="N37" s="324"/>
    </row>
    <row r="38" customFormat="false" ht="15" hidden="false" customHeight="false" outlineLevel="0" collapsed="false">
      <c r="A38" s="309"/>
      <c r="B38" s="319" t="s">
        <v>73</v>
      </c>
      <c r="C38" s="319"/>
      <c r="D38" s="319"/>
      <c r="E38" s="319"/>
      <c r="F38" s="319"/>
      <c r="G38" s="320" t="n">
        <f aca="false">SUM(I38:N38)</f>
        <v>0</v>
      </c>
      <c r="H38" s="418" t="n">
        <f aca="false">SUM(I38:N38)</f>
        <v>0</v>
      </c>
      <c r="I38" s="325"/>
      <c r="J38" s="323"/>
      <c r="K38" s="323"/>
      <c r="L38" s="323"/>
      <c r="M38" s="323"/>
      <c r="N38" s="324"/>
    </row>
    <row r="39" customFormat="false" ht="15" hidden="false" customHeight="false" outlineLevel="0" collapsed="false">
      <c r="A39" s="309"/>
      <c r="B39" s="319" t="s">
        <v>68</v>
      </c>
      <c r="C39" s="319"/>
      <c r="D39" s="319"/>
      <c r="E39" s="319"/>
      <c r="F39" s="319"/>
      <c r="G39" s="320" t="n">
        <f aca="false">SUM(I39:N39)</f>
        <v>0</v>
      </c>
      <c r="H39" s="418" t="n">
        <f aca="false">SUM(I39:N39)</f>
        <v>0</v>
      </c>
      <c r="I39" s="325"/>
      <c r="J39" s="323"/>
      <c r="K39" s="323"/>
      <c r="L39" s="323"/>
      <c r="M39" s="323"/>
      <c r="N39" s="324"/>
    </row>
    <row r="40" customFormat="false" ht="15" hidden="false" customHeight="false" outlineLevel="0" collapsed="false">
      <c r="A40" s="309"/>
      <c r="B40" s="319" t="s">
        <v>71</v>
      </c>
      <c r="C40" s="319"/>
      <c r="D40" s="319"/>
      <c r="E40" s="319"/>
      <c r="F40" s="319"/>
      <c r="G40" s="320" t="n">
        <f aca="false">SUM(I40:N40)</f>
        <v>0</v>
      </c>
      <c r="H40" s="418" t="n">
        <f aca="false">SUM(I40:N40)</f>
        <v>0</v>
      </c>
      <c r="I40" s="321"/>
      <c r="J40" s="323" t="n">
        <f aca="false">'Per item requirement'!W40*'Global Stock listing'!H38</f>
        <v>0</v>
      </c>
      <c r="K40" s="323"/>
      <c r="L40" s="323"/>
      <c r="M40" s="323"/>
      <c r="N40" s="324"/>
    </row>
    <row r="41" customFormat="false" ht="15" hidden="false" customHeight="false" outlineLevel="0" collapsed="false">
      <c r="A41" s="309"/>
      <c r="B41" s="319" t="s">
        <v>74</v>
      </c>
      <c r="C41" s="319"/>
      <c r="D41" s="319"/>
      <c r="E41" s="319"/>
      <c r="F41" s="319"/>
      <c r="G41" s="320" t="n">
        <f aca="false">SUM(I41:N41)</f>
        <v>0</v>
      </c>
      <c r="H41" s="418" t="n">
        <f aca="false">SUM(I41:N41)</f>
        <v>0</v>
      </c>
      <c r="I41" s="325"/>
      <c r="J41" s="323"/>
      <c r="K41" s="323"/>
      <c r="L41" s="323"/>
      <c r="M41" s="323"/>
      <c r="N41" s="324"/>
    </row>
    <row r="42" customFormat="false" ht="15" hidden="false" customHeight="false" outlineLevel="0" collapsed="false">
      <c r="A42" s="309"/>
      <c r="B42" s="319" t="s">
        <v>69</v>
      </c>
      <c r="C42" s="319"/>
      <c r="D42" s="319"/>
      <c r="E42" s="319"/>
      <c r="F42" s="319"/>
      <c r="G42" s="320" t="n">
        <f aca="false">SUM(I42:N42)</f>
        <v>0</v>
      </c>
      <c r="H42" s="418" t="n">
        <f aca="false">SUM(I42:N42)</f>
        <v>0</v>
      </c>
      <c r="I42" s="325"/>
      <c r="J42" s="323"/>
      <c r="K42" s="323"/>
      <c r="L42" s="323"/>
      <c r="M42" s="323"/>
      <c r="N42" s="324"/>
    </row>
    <row r="43" customFormat="false" ht="15" hidden="false" customHeight="false" outlineLevel="0" collapsed="false">
      <c r="A43" s="309"/>
      <c r="B43" s="319" t="s">
        <v>94</v>
      </c>
      <c r="C43" s="319"/>
      <c r="D43" s="319"/>
      <c r="E43" s="319"/>
      <c r="F43" s="319"/>
      <c r="G43" s="320" t="n">
        <f aca="false">SUM(I43:N43)</f>
        <v>0</v>
      </c>
      <c r="H43" s="418" t="n">
        <f aca="false">SUM(I43:N43)</f>
        <v>0</v>
      </c>
      <c r="I43" s="325"/>
      <c r="J43" s="323"/>
      <c r="K43" s="323"/>
      <c r="L43" s="323"/>
      <c r="M43" s="323"/>
      <c r="N43" s="324"/>
    </row>
    <row r="44" customFormat="false" ht="15" hidden="false" customHeight="false" outlineLevel="0" collapsed="false">
      <c r="A44" s="309"/>
      <c r="B44" s="319" t="n">
        <f aca="false">'Additional items'!$P3</f>
        <v>0</v>
      </c>
      <c r="C44" s="319"/>
      <c r="D44" s="319"/>
      <c r="E44" s="319"/>
      <c r="F44" s="319"/>
      <c r="G44" s="320" t="n">
        <f aca="false">SUM(I44:N44)</f>
        <v>0</v>
      </c>
      <c r="H44" s="418" t="n">
        <f aca="false">SUM(I44:N44)</f>
        <v>0</v>
      </c>
      <c r="I44" s="325"/>
      <c r="J44" s="323"/>
      <c r="K44" s="323"/>
      <c r="L44" s="323"/>
      <c r="M44" s="323"/>
      <c r="N44" s="324"/>
    </row>
    <row r="45" customFormat="false" ht="15" hidden="false" customHeight="false" outlineLevel="0" collapsed="false">
      <c r="A45" s="309"/>
      <c r="B45" s="319" t="n">
        <f aca="false">'Additional items'!$P4</f>
        <v>0</v>
      </c>
      <c r="C45" s="319"/>
      <c r="D45" s="319"/>
      <c r="E45" s="319"/>
      <c r="F45" s="319"/>
      <c r="G45" s="320" t="n">
        <f aca="false">SUM(I45:N45)</f>
        <v>0</v>
      </c>
      <c r="H45" s="418" t="n">
        <f aca="false">SUM(I45:N45)</f>
        <v>0</v>
      </c>
      <c r="I45" s="325"/>
      <c r="J45" s="323"/>
      <c r="K45" s="323"/>
      <c r="L45" s="323"/>
      <c r="M45" s="323"/>
      <c r="N45" s="324"/>
    </row>
    <row r="46" customFormat="false" ht="15" hidden="false" customHeight="false" outlineLevel="0" collapsed="false">
      <c r="A46" s="309"/>
      <c r="B46" s="319" t="n">
        <f aca="false">'Additional items'!$P5</f>
        <v>0</v>
      </c>
      <c r="C46" s="319"/>
      <c r="D46" s="319"/>
      <c r="E46" s="319"/>
      <c r="F46" s="319"/>
      <c r="G46" s="320" t="n">
        <f aca="false">SUM(I46:N46)</f>
        <v>0</v>
      </c>
      <c r="H46" s="418" t="n">
        <f aca="false">SUM(I46:N46)</f>
        <v>0</v>
      </c>
      <c r="I46" s="325"/>
      <c r="J46" s="323"/>
      <c r="K46" s="323"/>
      <c r="L46" s="323"/>
      <c r="M46" s="323"/>
      <c r="N46" s="324"/>
    </row>
    <row r="47" customFormat="false" ht="15" hidden="false" customHeight="false" outlineLevel="0" collapsed="false">
      <c r="A47" s="309"/>
      <c r="B47" s="319" t="n">
        <f aca="false">'Additional items'!$P6</f>
        <v>0</v>
      </c>
      <c r="C47" s="319"/>
      <c r="D47" s="319"/>
      <c r="E47" s="319"/>
      <c r="F47" s="319"/>
      <c r="G47" s="320" t="n">
        <f aca="false">SUM(I47:N47)</f>
        <v>0</v>
      </c>
      <c r="H47" s="418" t="n">
        <f aca="false">SUM(I47:N47)</f>
        <v>0</v>
      </c>
      <c r="I47" s="325"/>
      <c r="J47" s="323"/>
      <c r="K47" s="323"/>
      <c r="L47" s="323"/>
      <c r="M47" s="323"/>
      <c r="N47" s="324"/>
    </row>
    <row r="48" customFormat="false" ht="15" hidden="false" customHeight="false" outlineLevel="0" collapsed="false">
      <c r="A48" s="309"/>
      <c r="B48" s="319" t="n">
        <f aca="false">'Additional items'!$P7</f>
        <v>0</v>
      </c>
      <c r="C48" s="319"/>
      <c r="D48" s="319"/>
      <c r="E48" s="319"/>
      <c r="F48" s="319"/>
      <c r="G48" s="320" t="n">
        <f aca="false">SUM(I48:N48)</f>
        <v>0</v>
      </c>
      <c r="H48" s="418" t="n">
        <f aca="false">SUM(I48:N48)</f>
        <v>0</v>
      </c>
      <c r="I48" s="325"/>
      <c r="J48" s="323"/>
      <c r="K48" s="323"/>
      <c r="L48" s="323"/>
      <c r="M48" s="323"/>
      <c r="N48" s="324"/>
    </row>
    <row r="49" customFormat="false" ht="15" hidden="false" customHeight="false" outlineLevel="0" collapsed="false">
      <c r="A49" s="309"/>
      <c r="B49" s="319" t="n">
        <f aca="false">'Additional items'!$P8</f>
        <v>0</v>
      </c>
      <c r="C49" s="319"/>
      <c r="D49" s="319"/>
      <c r="E49" s="319"/>
      <c r="F49" s="319"/>
      <c r="G49" s="320" t="n">
        <f aca="false">SUM(I49:N49)</f>
        <v>0</v>
      </c>
      <c r="H49" s="418" t="n">
        <f aca="false">SUM(I49:N49)</f>
        <v>0</v>
      </c>
      <c r="I49" s="325"/>
      <c r="J49" s="323"/>
      <c r="K49" s="323"/>
      <c r="L49" s="323"/>
      <c r="M49" s="323"/>
      <c r="N49" s="324"/>
    </row>
    <row r="50" customFormat="false" ht="15" hidden="false" customHeight="false" outlineLevel="0" collapsed="false">
      <c r="A50" s="309"/>
      <c r="B50" s="319" t="n">
        <f aca="false">'Additional items'!$P9</f>
        <v>0</v>
      </c>
      <c r="C50" s="319"/>
      <c r="D50" s="319"/>
      <c r="E50" s="319"/>
      <c r="F50" s="319"/>
      <c r="G50" s="320" t="n">
        <f aca="false">SUM(I50:N50)</f>
        <v>0</v>
      </c>
      <c r="H50" s="418" t="n">
        <f aca="false">SUM(I50:N50)</f>
        <v>0</v>
      </c>
      <c r="I50" s="325"/>
      <c r="J50" s="323"/>
      <c r="K50" s="323"/>
      <c r="L50" s="323"/>
      <c r="M50" s="323"/>
      <c r="N50" s="324"/>
    </row>
    <row r="51" customFormat="false" ht="15" hidden="false" customHeight="false" outlineLevel="0" collapsed="false">
      <c r="A51" s="309"/>
      <c r="B51" s="319" t="n">
        <f aca="false">'Additional items'!$P10</f>
        <v>0</v>
      </c>
      <c r="C51" s="319"/>
      <c r="D51" s="319"/>
      <c r="E51" s="319"/>
      <c r="F51" s="319"/>
      <c r="G51" s="320" t="n">
        <f aca="false">SUM(I51:N51)</f>
        <v>0</v>
      </c>
      <c r="H51" s="418" t="n">
        <f aca="false">SUM(I51:N51)</f>
        <v>0</v>
      </c>
      <c r="I51" s="325"/>
      <c r="J51" s="323"/>
      <c r="K51" s="323"/>
      <c r="L51" s="323"/>
      <c r="M51" s="323"/>
      <c r="N51" s="324"/>
    </row>
    <row r="52" customFormat="false" ht="15" hidden="false" customHeight="false" outlineLevel="0" collapsed="false">
      <c r="A52" s="309"/>
      <c r="B52" s="319" t="n">
        <f aca="false">'Additional items'!$P11</f>
        <v>0</v>
      </c>
      <c r="C52" s="319"/>
      <c r="D52" s="319"/>
      <c r="E52" s="319"/>
      <c r="F52" s="319"/>
      <c r="G52" s="320" t="n">
        <f aca="false">SUM(I52:N52)</f>
        <v>0</v>
      </c>
      <c r="H52" s="418" t="n">
        <f aca="false">SUM(I52:N52)</f>
        <v>0</v>
      </c>
      <c r="I52" s="325"/>
      <c r="J52" s="323"/>
      <c r="K52" s="323"/>
      <c r="L52" s="323"/>
      <c r="M52" s="323"/>
      <c r="N52" s="324"/>
    </row>
    <row r="53" customFormat="false" ht="15" hidden="false" customHeight="false" outlineLevel="0" collapsed="false">
      <c r="A53" s="309"/>
      <c r="B53" s="319" t="n">
        <f aca="false">'Additional items'!$P12</f>
        <v>0</v>
      </c>
      <c r="C53" s="319"/>
      <c r="D53" s="319"/>
      <c r="E53" s="319"/>
      <c r="F53" s="319"/>
      <c r="G53" s="320" t="n">
        <f aca="false">SUM(I53:N53)</f>
        <v>0</v>
      </c>
      <c r="H53" s="418" t="n">
        <f aca="false">SUM(I53:N53)</f>
        <v>0</v>
      </c>
      <c r="I53" s="325"/>
      <c r="J53" s="323"/>
      <c r="K53" s="323"/>
      <c r="L53" s="323"/>
      <c r="M53" s="323"/>
      <c r="N53" s="324"/>
    </row>
    <row r="54" customFormat="false" ht="15" hidden="false" customHeight="false" outlineLevel="0" collapsed="false">
      <c r="A54" s="309"/>
      <c r="B54" s="319" t="n">
        <f aca="false">'Additional items'!$P13</f>
        <v>0</v>
      </c>
      <c r="C54" s="319"/>
      <c r="D54" s="319"/>
      <c r="E54" s="319"/>
      <c r="F54" s="319"/>
      <c r="G54" s="320" t="n">
        <f aca="false">SUM(I54:N54)</f>
        <v>0</v>
      </c>
      <c r="H54" s="418" t="n">
        <f aca="false">SUM(I54:N54)</f>
        <v>0</v>
      </c>
      <c r="I54" s="325"/>
      <c r="J54" s="323"/>
      <c r="K54" s="323"/>
      <c r="L54" s="323"/>
      <c r="M54" s="323"/>
      <c r="N54" s="324"/>
    </row>
    <row r="55" customFormat="false" ht="15" hidden="false" customHeight="false" outlineLevel="0" collapsed="false">
      <c r="A55" s="309"/>
      <c r="B55" s="319" t="n">
        <f aca="false">'Additional items'!$P14</f>
        <v>0</v>
      </c>
      <c r="C55" s="319"/>
      <c r="D55" s="319"/>
      <c r="E55" s="319"/>
      <c r="F55" s="319"/>
      <c r="G55" s="320" t="n">
        <f aca="false">SUM(I55:N55)</f>
        <v>0</v>
      </c>
      <c r="H55" s="418" t="n">
        <f aca="false">SUM(I55:N55)</f>
        <v>0</v>
      </c>
      <c r="I55" s="325"/>
      <c r="J55" s="323"/>
      <c r="K55" s="323"/>
      <c r="L55" s="323"/>
      <c r="M55" s="323"/>
      <c r="N55" s="324"/>
    </row>
    <row r="56" customFormat="false" ht="15" hidden="false" customHeight="false" outlineLevel="0" collapsed="false">
      <c r="A56" s="309"/>
      <c r="B56" s="319" t="n">
        <f aca="false">'Additional items'!$P15</f>
        <v>0</v>
      </c>
      <c r="C56" s="319"/>
      <c r="D56" s="319"/>
      <c r="E56" s="319"/>
      <c r="F56" s="319"/>
      <c r="G56" s="320" t="n">
        <f aca="false">SUM(I56:N56)</f>
        <v>0</v>
      </c>
      <c r="H56" s="418" t="n">
        <f aca="false">SUM(I56:N56)</f>
        <v>0</v>
      </c>
      <c r="I56" s="325"/>
      <c r="J56" s="323"/>
      <c r="K56" s="323"/>
      <c r="L56" s="323"/>
      <c r="M56" s="323"/>
      <c r="N56" s="324"/>
    </row>
    <row r="57" customFormat="false" ht="15" hidden="false" customHeight="false" outlineLevel="0" collapsed="false">
      <c r="A57" s="309"/>
      <c r="B57" s="319" t="n">
        <f aca="false">'Additional items'!$P16</f>
        <v>0</v>
      </c>
      <c r="C57" s="319"/>
      <c r="D57" s="319"/>
      <c r="E57" s="319"/>
      <c r="F57" s="319"/>
      <c r="G57" s="320" t="n">
        <f aca="false">SUM(I57:N57)</f>
        <v>0</v>
      </c>
      <c r="H57" s="418" t="n">
        <f aca="false">SUM(I57:N57)</f>
        <v>0</v>
      </c>
      <c r="I57" s="325"/>
      <c r="J57" s="323"/>
      <c r="K57" s="323"/>
      <c r="L57" s="323"/>
      <c r="M57" s="323"/>
      <c r="N57" s="324"/>
    </row>
    <row r="58" customFormat="false" ht="15" hidden="false" customHeight="false" outlineLevel="0" collapsed="false">
      <c r="A58" s="309"/>
      <c r="B58" s="319" t="n">
        <f aca="false">'Additional items'!$P17</f>
        <v>0</v>
      </c>
      <c r="C58" s="319"/>
      <c r="D58" s="319"/>
      <c r="E58" s="319"/>
      <c r="F58" s="319"/>
      <c r="G58" s="320" t="n">
        <f aca="false">SUM(I58:N58)</f>
        <v>0</v>
      </c>
      <c r="H58" s="418" t="n">
        <f aca="false">SUM(I58:N58)</f>
        <v>0</v>
      </c>
      <c r="I58" s="325"/>
      <c r="J58" s="323"/>
      <c r="K58" s="323"/>
      <c r="L58" s="323"/>
      <c r="M58" s="323"/>
      <c r="N58" s="324"/>
    </row>
    <row r="59" customFormat="false" ht="15" hidden="false" customHeight="false" outlineLevel="0" collapsed="false">
      <c r="A59" s="309"/>
      <c r="B59" s="319" t="n">
        <f aca="false">'Additional items'!$P18</f>
        <v>0</v>
      </c>
      <c r="C59" s="319"/>
      <c r="D59" s="319"/>
      <c r="E59" s="319"/>
      <c r="F59" s="319"/>
      <c r="G59" s="320" t="n">
        <f aca="false">SUM(I59:N59)</f>
        <v>0</v>
      </c>
      <c r="H59" s="418" t="n">
        <f aca="false">SUM(I59:N59)</f>
        <v>0</v>
      </c>
      <c r="I59" s="325"/>
      <c r="J59" s="323"/>
      <c r="K59" s="323"/>
      <c r="L59" s="323"/>
      <c r="M59" s="323"/>
      <c r="N59" s="324"/>
    </row>
    <row r="60" customFormat="false" ht="15" hidden="false" customHeight="false" outlineLevel="0" collapsed="false">
      <c r="A60" s="309"/>
      <c r="B60" s="319" t="n">
        <f aca="false">'Additional items'!$P19</f>
        <v>0</v>
      </c>
      <c r="C60" s="319"/>
      <c r="D60" s="319"/>
      <c r="E60" s="319"/>
      <c r="F60" s="319"/>
      <c r="G60" s="320" t="n">
        <f aca="false">SUM(I60:N60)</f>
        <v>0</v>
      </c>
      <c r="H60" s="418" t="n">
        <f aca="false">SUM(I60:N60)</f>
        <v>0</v>
      </c>
      <c r="I60" s="325"/>
      <c r="J60" s="323"/>
      <c r="K60" s="323"/>
      <c r="L60" s="323"/>
      <c r="M60" s="323"/>
      <c r="N60" s="324"/>
    </row>
    <row r="61" customFormat="false" ht="15" hidden="false" customHeight="false" outlineLevel="0" collapsed="false">
      <c r="A61" s="309"/>
      <c r="B61" s="319" t="n">
        <f aca="false">'Additional items'!$P20</f>
        <v>0</v>
      </c>
      <c r="C61" s="319"/>
      <c r="D61" s="319"/>
      <c r="E61" s="319"/>
      <c r="F61" s="319"/>
      <c r="G61" s="320" t="n">
        <f aca="false">SUM(I61:N61)</f>
        <v>0</v>
      </c>
      <c r="H61" s="418" t="n">
        <f aca="false">SUM(I61:N61)</f>
        <v>0</v>
      </c>
      <c r="I61" s="325"/>
      <c r="J61" s="323"/>
      <c r="K61" s="323"/>
      <c r="L61" s="323"/>
      <c r="M61" s="323"/>
      <c r="N61" s="324"/>
    </row>
    <row r="62" customFormat="false" ht="15" hidden="false" customHeight="false" outlineLevel="0" collapsed="false">
      <c r="A62" s="309"/>
      <c r="B62" s="319" t="n">
        <f aca="false">'Additional items'!$P21</f>
        <v>0</v>
      </c>
      <c r="C62" s="319"/>
      <c r="D62" s="319"/>
      <c r="E62" s="319"/>
      <c r="F62" s="319"/>
      <c r="G62" s="320" t="n">
        <f aca="false">SUM(I62:N62)</f>
        <v>0</v>
      </c>
      <c r="H62" s="418" t="n">
        <f aca="false">SUM(I62:N62)</f>
        <v>0</v>
      </c>
      <c r="I62" s="325"/>
      <c r="J62" s="323"/>
      <c r="K62" s="323"/>
      <c r="L62" s="323"/>
      <c r="M62" s="323"/>
      <c r="N62" s="324"/>
    </row>
    <row r="63" customFormat="false" ht="15" hidden="false" customHeight="false" outlineLevel="0" collapsed="false">
      <c r="A63" s="419"/>
      <c r="B63" s="420" t="n">
        <f aca="false">'Additional items'!$P22</f>
        <v>0</v>
      </c>
      <c r="C63" s="420"/>
      <c r="D63" s="420"/>
      <c r="E63" s="420"/>
      <c r="F63" s="420"/>
      <c r="G63" s="421" t="n">
        <f aca="false">SUM(I63:N63)</f>
        <v>0</v>
      </c>
      <c r="H63" s="422" t="n">
        <f aca="false">SUM(I63:N63)</f>
        <v>0</v>
      </c>
      <c r="I63" s="423"/>
      <c r="J63" s="424"/>
      <c r="K63" s="424"/>
      <c r="L63" s="424"/>
      <c r="M63" s="424"/>
      <c r="N63" s="425"/>
    </row>
    <row r="64" customFormat="false" ht="174" hidden="false" customHeight="false" outlineLevel="0" collapsed="false">
      <c r="A64" s="338" t="s">
        <v>97</v>
      </c>
      <c r="B64" s="339" t="s">
        <v>98</v>
      </c>
      <c r="C64" s="339"/>
      <c r="D64" s="339"/>
      <c r="E64" s="339"/>
      <c r="F64" s="339"/>
      <c r="G64" s="340" t="n">
        <f aca="false">SUM(I64:N64)</f>
        <v>0</v>
      </c>
      <c r="H64" s="414" t="n">
        <f aca="false">SUM(I64:N64)</f>
        <v>0</v>
      </c>
      <c r="I64" s="341" t="n">
        <f aca="false">'Per item requirement'!M64*'Global Stock listing'!$H$28</f>
        <v>0</v>
      </c>
      <c r="J64" s="342" t="n">
        <f aca="false">'Per item requirement'!W64*'Global Stock listing'!$H$38</f>
        <v>0</v>
      </c>
      <c r="K64" s="342" t="n">
        <f aca="false">'Per item requirement'!X64*'Global Stock listing'!$H$39</f>
        <v>0</v>
      </c>
      <c r="L64" s="342" t="n">
        <f aca="false">'Per item requirement'!AA64*'Global Stock listing'!$H$43</f>
        <v>0</v>
      </c>
      <c r="M64" s="342" t="n">
        <f aca="false">'Per item requirement'!AJ64*'Global Stock listing'!$H$45</f>
        <v>0</v>
      </c>
      <c r="N64" s="343" t="n">
        <f aca="false">'Per item requirement'!AK64*'Global Stock listing'!$H$44</f>
        <v>0</v>
      </c>
    </row>
    <row r="65" customFormat="false" ht="15" hidden="false" customHeight="false" outlineLevel="0" collapsed="false">
      <c r="A65" s="338"/>
      <c r="B65" s="345" t="s">
        <v>99</v>
      </c>
      <c r="C65" s="345"/>
      <c r="D65" s="345"/>
      <c r="E65" s="345"/>
      <c r="F65" s="345"/>
      <c r="G65" s="346" t="n">
        <f aca="false">SUM(I65:N65)</f>
        <v>0</v>
      </c>
      <c r="H65" s="418" t="n">
        <f aca="false">SUM(I65:N65)</f>
        <v>0</v>
      </c>
      <c r="I65" s="347" t="n">
        <f aca="false">'Per item requirement'!M65*'Global Stock listing'!$H$28</f>
        <v>0</v>
      </c>
      <c r="J65" s="348" t="n">
        <f aca="false">'Per item requirement'!W65*'Global Stock listing'!$H$38</f>
        <v>0</v>
      </c>
      <c r="K65" s="348" t="n">
        <f aca="false">'Per item requirement'!X65*'Global Stock listing'!$H$39</f>
        <v>0</v>
      </c>
      <c r="L65" s="348" t="n">
        <f aca="false">'Per item requirement'!AA65*'Global Stock listing'!$H$43</f>
        <v>0</v>
      </c>
      <c r="M65" s="348" t="n">
        <f aca="false">'Per item requirement'!AJ65*'Global Stock listing'!$H$45</f>
        <v>0</v>
      </c>
      <c r="N65" s="349" t="n">
        <f aca="false">'Per item requirement'!AK65*'Global Stock listing'!$H$44</f>
        <v>0</v>
      </c>
    </row>
    <row r="66" customFormat="false" ht="15" hidden="false" customHeight="false" outlineLevel="0" collapsed="false">
      <c r="A66" s="338"/>
      <c r="B66" s="345" t="s">
        <v>100</v>
      </c>
      <c r="C66" s="345"/>
      <c r="D66" s="345"/>
      <c r="E66" s="345"/>
      <c r="F66" s="345"/>
      <c r="G66" s="346" t="n">
        <f aca="false">SUM(I66:N66)</f>
        <v>0</v>
      </c>
      <c r="H66" s="418" t="n">
        <f aca="false">SUM(I66:N66)</f>
        <v>0</v>
      </c>
      <c r="I66" s="347" t="n">
        <f aca="false">'Per item requirement'!M66*'Global Stock listing'!$H$28</f>
        <v>0</v>
      </c>
      <c r="J66" s="348" t="n">
        <f aca="false">'Per item requirement'!W66*'Global Stock listing'!$H$38</f>
        <v>0</v>
      </c>
      <c r="K66" s="348" t="n">
        <f aca="false">'Per item requirement'!X66*'Global Stock listing'!$H$39</f>
        <v>0</v>
      </c>
      <c r="L66" s="348" t="n">
        <f aca="false">'Per item requirement'!AA66*'Global Stock listing'!$H$43</f>
        <v>0</v>
      </c>
      <c r="M66" s="348" t="n">
        <f aca="false">'Per item requirement'!AJ66*'Global Stock listing'!$H$45</f>
        <v>0</v>
      </c>
      <c r="N66" s="349" t="n">
        <f aca="false">'Per item requirement'!AK66*'Global Stock listing'!$H$44</f>
        <v>0</v>
      </c>
    </row>
    <row r="67" customFormat="false" ht="15" hidden="false" customHeight="false" outlineLevel="0" collapsed="false">
      <c r="A67" s="338"/>
      <c r="B67" s="345" t="s">
        <v>101</v>
      </c>
      <c r="C67" s="345"/>
      <c r="D67" s="345"/>
      <c r="E67" s="345"/>
      <c r="F67" s="345"/>
      <c r="G67" s="346" t="n">
        <f aca="false">SUM(I67:N67)</f>
        <v>0</v>
      </c>
      <c r="H67" s="418" t="n">
        <f aca="false">SUM(I67:N67)</f>
        <v>0</v>
      </c>
      <c r="I67" s="347" t="n">
        <f aca="false">'Per item requirement'!M67*'Global Stock listing'!$H$28</f>
        <v>0</v>
      </c>
      <c r="J67" s="348" t="n">
        <f aca="false">'Per item requirement'!W67*'Global Stock listing'!$H$38</f>
        <v>0</v>
      </c>
      <c r="K67" s="348" t="n">
        <f aca="false">'Per item requirement'!X67*'Global Stock listing'!$H$39</f>
        <v>0</v>
      </c>
      <c r="L67" s="348" t="n">
        <f aca="false">'Per item requirement'!AA67*'Global Stock listing'!$H$43</f>
        <v>0</v>
      </c>
      <c r="M67" s="348" t="n">
        <f aca="false">'Per item requirement'!AJ67*'Global Stock listing'!$H$45</f>
        <v>0</v>
      </c>
      <c r="N67" s="349" t="n">
        <f aca="false">'Per item requirement'!AK67*'Global Stock listing'!$H$44</f>
        <v>0</v>
      </c>
    </row>
    <row r="68" customFormat="false" ht="15" hidden="false" customHeight="false" outlineLevel="0" collapsed="false">
      <c r="A68" s="338"/>
      <c r="B68" s="345" t="s">
        <v>102</v>
      </c>
      <c r="C68" s="345"/>
      <c r="D68" s="345"/>
      <c r="E68" s="345"/>
      <c r="F68" s="345"/>
      <c r="G68" s="346" t="n">
        <f aca="false">SUM(I68:N68)</f>
        <v>0</v>
      </c>
      <c r="H68" s="418" t="n">
        <f aca="false">SUM(I68:N68)</f>
        <v>0</v>
      </c>
      <c r="I68" s="347" t="n">
        <f aca="false">'Per item requirement'!M68*'Global Stock listing'!$H$28</f>
        <v>0</v>
      </c>
      <c r="J68" s="348" t="n">
        <f aca="false">'Per item requirement'!W68*'Global Stock listing'!$H$38</f>
        <v>0</v>
      </c>
      <c r="K68" s="348" t="n">
        <f aca="false">'Per item requirement'!X68*'Global Stock listing'!$H$39</f>
        <v>0</v>
      </c>
      <c r="L68" s="348" t="n">
        <f aca="false">'Per item requirement'!AA68*'Global Stock listing'!$H$43</f>
        <v>0</v>
      </c>
      <c r="M68" s="348" t="n">
        <f aca="false">'Per item requirement'!AJ68*'Global Stock listing'!$H$45</f>
        <v>0</v>
      </c>
      <c r="N68" s="349" t="n">
        <f aca="false">'Per item requirement'!AK68*'Global Stock listing'!$H$44</f>
        <v>0</v>
      </c>
    </row>
    <row r="69" customFormat="false" ht="15" hidden="false" customHeight="false" outlineLevel="0" collapsed="false">
      <c r="A69" s="338"/>
      <c r="B69" s="345" t="s">
        <v>103</v>
      </c>
      <c r="C69" s="345"/>
      <c r="D69" s="345"/>
      <c r="E69" s="345"/>
      <c r="F69" s="345"/>
      <c r="G69" s="346" t="n">
        <f aca="false">SUM(I69:N69)</f>
        <v>0</v>
      </c>
      <c r="H69" s="418" t="n">
        <f aca="false">SUM(I69:N69)</f>
        <v>0</v>
      </c>
      <c r="I69" s="347" t="n">
        <f aca="false">'Per item requirement'!M69*'Global Stock listing'!$H$28</f>
        <v>0</v>
      </c>
      <c r="J69" s="348" t="n">
        <f aca="false">'Per item requirement'!W69*'Global Stock listing'!$H$38</f>
        <v>0</v>
      </c>
      <c r="K69" s="348" t="n">
        <f aca="false">'Per item requirement'!X69*'Global Stock listing'!$H$39</f>
        <v>0</v>
      </c>
      <c r="L69" s="348" t="n">
        <f aca="false">'Per item requirement'!AA69*'Global Stock listing'!$H$43</f>
        <v>0</v>
      </c>
      <c r="M69" s="348" t="n">
        <f aca="false">'Per item requirement'!AJ69*'Global Stock listing'!$H$45</f>
        <v>0</v>
      </c>
      <c r="N69" s="349" t="n">
        <f aca="false">'Per item requirement'!AK69*'Global Stock listing'!$H$44</f>
        <v>0</v>
      </c>
    </row>
    <row r="70" customFormat="false" ht="15" hidden="false" customHeight="false" outlineLevel="0" collapsed="false">
      <c r="A70" s="338"/>
      <c r="B70" s="345" t="s">
        <v>104</v>
      </c>
      <c r="C70" s="345"/>
      <c r="D70" s="345"/>
      <c r="E70" s="345"/>
      <c r="F70" s="345"/>
      <c r="G70" s="346" t="n">
        <f aca="false">SUM(I70:N70)</f>
        <v>0</v>
      </c>
      <c r="H70" s="418" t="n">
        <f aca="false">SUM(I70:N70)</f>
        <v>0</v>
      </c>
      <c r="I70" s="347" t="n">
        <f aca="false">'Per item requirement'!M70*'Global Stock listing'!$H$28</f>
        <v>0</v>
      </c>
      <c r="J70" s="348" t="n">
        <f aca="false">'Per item requirement'!W70*'Global Stock listing'!$H$38</f>
        <v>0</v>
      </c>
      <c r="K70" s="348" t="n">
        <f aca="false">'Per item requirement'!X70*'Global Stock listing'!$H$39</f>
        <v>0</v>
      </c>
      <c r="L70" s="348" t="n">
        <f aca="false">'Per item requirement'!AA70*'Global Stock listing'!$H$43</f>
        <v>0</v>
      </c>
      <c r="M70" s="348" t="n">
        <f aca="false">'Per item requirement'!AJ70*'Global Stock listing'!$H$45</f>
        <v>0</v>
      </c>
      <c r="N70" s="349" t="n">
        <f aca="false">'Per item requirement'!AK70*'Global Stock listing'!$H$44</f>
        <v>0</v>
      </c>
    </row>
    <row r="71" customFormat="false" ht="15" hidden="false" customHeight="false" outlineLevel="0" collapsed="false">
      <c r="A71" s="338"/>
      <c r="B71" s="345" t="s">
        <v>105</v>
      </c>
      <c r="C71" s="345"/>
      <c r="D71" s="345"/>
      <c r="E71" s="345"/>
      <c r="F71" s="345"/>
      <c r="G71" s="346" t="n">
        <f aca="false">SUM(I71:N71)</f>
        <v>0</v>
      </c>
      <c r="H71" s="418" t="n">
        <f aca="false">SUM(I71:N71)</f>
        <v>0</v>
      </c>
      <c r="I71" s="347" t="n">
        <f aca="false">'Per item requirement'!M71*'Global Stock listing'!$H$28</f>
        <v>0</v>
      </c>
      <c r="J71" s="348" t="n">
        <f aca="false">'Per item requirement'!W71*'Global Stock listing'!$H$38</f>
        <v>0</v>
      </c>
      <c r="K71" s="348" t="n">
        <f aca="false">'Per item requirement'!X71*'Global Stock listing'!$H$39</f>
        <v>0</v>
      </c>
      <c r="L71" s="348" t="n">
        <f aca="false">'Per item requirement'!AA71*'Global Stock listing'!$H$43</f>
        <v>0</v>
      </c>
      <c r="M71" s="348" t="n">
        <f aca="false">'Per item requirement'!AJ71*'Global Stock listing'!$H$45</f>
        <v>0</v>
      </c>
      <c r="N71" s="349" t="n">
        <f aca="false">'Per item requirement'!AK71*'Global Stock listing'!$H$44</f>
        <v>0</v>
      </c>
    </row>
    <row r="72" customFormat="false" ht="15" hidden="false" customHeight="false" outlineLevel="0" collapsed="false">
      <c r="A72" s="338"/>
      <c r="B72" s="345" t="s">
        <v>106</v>
      </c>
      <c r="C72" s="345"/>
      <c r="D72" s="345"/>
      <c r="E72" s="345"/>
      <c r="F72" s="345"/>
      <c r="G72" s="346" t="n">
        <f aca="false">SUM(I72:N72)</f>
        <v>0</v>
      </c>
      <c r="H72" s="418" t="n">
        <f aca="false">SUM(I72:N72)</f>
        <v>0</v>
      </c>
      <c r="I72" s="347" t="n">
        <f aca="false">'Per item requirement'!M72*'Global Stock listing'!$H$28</f>
        <v>0</v>
      </c>
      <c r="J72" s="348" t="n">
        <f aca="false">'Per item requirement'!W72*'Global Stock listing'!$H$38</f>
        <v>0</v>
      </c>
      <c r="K72" s="348" t="n">
        <f aca="false">'Per item requirement'!X72*'Global Stock listing'!$H$39</f>
        <v>0</v>
      </c>
      <c r="L72" s="348" t="n">
        <f aca="false">'Per item requirement'!AA72*'Global Stock listing'!$H$43</f>
        <v>0</v>
      </c>
      <c r="M72" s="348" t="n">
        <f aca="false">'Per item requirement'!AJ72*'Global Stock listing'!$H$45</f>
        <v>0</v>
      </c>
      <c r="N72" s="349" t="n">
        <f aca="false">'Per item requirement'!AK72*'Global Stock listing'!$H$44</f>
        <v>0</v>
      </c>
    </row>
    <row r="73" customFormat="false" ht="15" hidden="false" customHeight="false" outlineLevel="0" collapsed="false">
      <c r="A73" s="338"/>
      <c r="B73" s="345" t="s">
        <v>107</v>
      </c>
      <c r="C73" s="345"/>
      <c r="D73" s="345"/>
      <c r="E73" s="345"/>
      <c r="F73" s="345"/>
      <c r="G73" s="346" t="n">
        <f aca="false">SUM(I73:N73)</f>
        <v>0</v>
      </c>
      <c r="H73" s="418" t="n">
        <f aca="false">SUM(I73:N73)</f>
        <v>0</v>
      </c>
      <c r="I73" s="347" t="n">
        <f aca="false">'Per item requirement'!M73*'Global Stock listing'!$H$28</f>
        <v>0</v>
      </c>
      <c r="J73" s="348" t="n">
        <f aca="false">'Per item requirement'!W73*'Global Stock listing'!$H$38</f>
        <v>0</v>
      </c>
      <c r="K73" s="348" t="n">
        <f aca="false">'Per item requirement'!X73*'Global Stock listing'!$H$39</f>
        <v>0</v>
      </c>
      <c r="L73" s="348" t="n">
        <f aca="false">'Per item requirement'!AA73*'Global Stock listing'!$H$43</f>
        <v>0</v>
      </c>
      <c r="M73" s="348" t="n">
        <f aca="false">'Per item requirement'!AJ73*'Global Stock listing'!$H$45</f>
        <v>0</v>
      </c>
      <c r="N73" s="349" t="n">
        <f aca="false">'Per item requirement'!AK73*'Global Stock listing'!$H$44</f>
        <v>0</v>
      </c>
    </row>
    <row r="74" customFormat="false" ht="15" hidden="false" customHeight="false" outlineLevel="0" collapsed="false">
      <c r="A74" s="338"/>
      <c r="B74" s="345" t="s">
        <v>108</v>
      </c>
      <c r="C74" s="345"/>
      <c r="D74" s="345"/>
      <c r="E74" s="345"/>
      <c r="F74" s="345"/>
      <c r="G74" s="346" t="n">
        <f aca="false">SUM(I74:N74)</f>
        <v>0</v>
      </c>
      <c r="H74" s="418" t="n">
        <f aca="false">SUM(I74:N74)</f>
        <v>0</v>
      </c>
      <c r="I74" s="347" t="n">
        <f aca="false">'Per item requirement'!M74*'Global Stock listing'!$H$28</f>
        <v>0</v>
      </c>
      <c r="J74" s="348" t="n">
        <f aca="false">'Per item requirement'!W74*'Global Stock listing'!$H$38</f>
        <v>0</v>
      </c>
      <c r="K74" s="348" t="n">
        <f aca="false">'Per item requirement'!X74*'Global Stock listing'!$H$39</f>
        <v>0</v>
      </c>
      <c r="L74" s="348" t="n">
        <f aca="false">'Per item requirement'!AA74*'Global Stock listing'!$H$43</f>
        <v>0</v>
      </c>
      <c r="M74" s="348" t="n">
        <f aca="false">'Per item requirement'!AJ74*'Global Stock listing'!$H$45</f>
        <v>0</v>
      </c>
      <c r="N74" s="349" t="n">
        <f aca="false">'Per item requirement'!AK74*'Global Stock listing'!$H$44</f>
        <v>0</v>
      </c>
    </row>
    <row r="75" customFormat="false" ht="15" hidden="false" customHeight="false" outlineLevel="0" collapsed="false">
      <c r="A75" s="338"/>
      <c r="B75" s="345" t="s">
        <v>109</v>
      </c>
      <c r="C75" s="345"/>
      <c r="D75" s="345"/>
      <c r="E75" s="345"/>
      <c r="F75" s="345"/>
      <c r="G75" s="346" t="n">
        <f aca="false">SUM(I75:N75)</f>
        <v>0</v>
      </c>
      <c r="H75" s="418" t="n">
        <f aca="false">SUM(I75:N75)</f>
        <v>0</v>
      </c>
      <c r="I75" s="347" t="n">
        <f aca="false">'Per item requirement'!M75*'Global Stock listing'!$H$28</f>
        <v>0</v>
      </c>
      <c r="J75" s="348" t="n">
        <f aca="false">'Per item requirement'!W75*'Global Stock listing'!$H$38</f>
        <v>0</v>
      </c>
      <c r="K75" s="348" t="n">
        <f aca="false">'Per item requirement'!X75*'Global Stock listing'!$H$39</f>
        <v>0</v>
      </c>
      <c r="L75" s="348" t="n">
        <f aca="false">'Per item requirement'!AA75*'Global Stock listing'!$H$43</f>
        <v>0</v>
      </c>
      <c r="M75" s="348" t="n">
        <f aca="false">'Per item requirement'!AJ75*'Global Stock listing'!$H$45</f>
        <v>0</v>
      </c>
      <c r="N75" s="349" t="n">
        <f aca="false">'Per item requirement'!AK75*'Global Stock listing'!$H$44</f>
        <v>0</v>
      </c>
    </row>
    <row r="76" customFormat="false" ht="15" hidden="false" customHeight="false" outlineLevel="0" collapsed="false">
      <c r="A76" s="338"/>
      <c r="B76" s="345" t="s">
        <v>110</v>
      </c>
      <c r="C76" s="345"/>
      <c r="D76" s="345"/>
      <c r="E76" s="345"/>
      <c r="F76" s="345"/>
      <c r="G76" s="346" t="n">
        <f aca="false">SUM(I76:N76)</f>
        <v>0</v>
      </c>
      <c r="H76" s="418" t="n">
        <f aca="false">SUM(I76:N76)</f>
        <v>0</v>
      </c>
      <c r="I76" s="347" t="n">
        <f aca="false">'Per item requirement'!M76*'Global Stock listing'!$H$28</f>
        <v>0</v>
      </c>
      <c r="J76" s="348" t="n">
        <f aca="false">'Per item requirement'!W76*'Global Stock listing'!$H$38</f>
        <v>0</v>
      </c>
      <c r="K76" s="348" t="n">
        <f aca="false">'Per item requirement'!X76*'Global Stock listing'!$H$39</f>
        <v>0</v>
      </c>
      <c r="L76" s="348" t="n">
        <f aca="false">'Per item requirement'!AA76*'Global Stock listing'!$H$43</f>
        <v>0</v>
      </c>
      <c r="M76" s="348" t="n">
        <f aca="false">'Per item requirement'!AJ76*'Global Stock listing'!$H$45</f>
        <v>0</v>
      </c>
      <c r="N76" s="349" t="n">
        <f aca="false">'Per item requirement'!AK76*'Global Stock listing'!$H$44</f>
        <v>0</v>
      </c>
    </row>
    <row r="77" customFormat="false" ht="15" hidden="false" customHeight="false" outlineLevel="0" collapsed="false">
      <c r="A77" s="338"/>
      <c r="B77" s="345" t="s">
        <v>111</v>
      </c>
      <c r="C77" s="345"/>
      <c r="D77" s="345"/>
      <c r="E77" s="345"/>
      <c r="F77" s="345"/>
      <c r="G77" s="346" t="n">
        <f aca="false">SUM(I77:N77)</f>
        <v>0</v>
      </c>
      <c r="H77" s="418" t="n">
        <f aca="false">SUM(I77:N77)</f>
        <v>0</v>
      </c>
      <c r="I77" s="347" t="n">
        <f aca="false">'Per item requirement'!M77*'Global Stock listing'!$H$28</f>
        <v>0</v>
      </c>
      <c r="J77" s="348" t="n">
        <f aca="false">'Per item requirement'!W77*'Global Stock listing'!$H$38</f>
        <v>0</v>
      </c>
      <c r="K77" s="348" t="n">
        <f aca="false">'Per item requirement'!X77*'Global Stock listing'!$H$39</f>
        <v>0</v>
      </c>
      <c r="L77" s="348" t="n">
        <f aca="false">'Per item requirement'!AA77*'Global Stock listing'!$H$43</f>
        <v>0</v>
      </c>
      <c r="M77" s="348" t="n">
        <f aca="false">'Per item requirement'!AJ77*'Global Stock listing'!$H$45</f>
        <v>0</v>
      </c>
      <c r="N77" s="349" t="n">
        <f aca="false">'Per item requirement'!AK77*'Global Stock listing'!$H$44</f>
        <v>0</v>
      </c>
    </row>
    <row r="78" customFormat="false" ht="15" hidden="false" customHeight="false" outlineLevel="0" collapsed="false">
      <c r="A78" s="338"/>
      <c r="B78" s="345" t="s">
        <v>112</v>
      </c>
      <c r="C78" s="345"/>
      <c r="D78" s="345"/>
      <c r="E78" s="345"/>
      <c r="F78" s="345"/>
      <c r="G78" s="346" t="n">
        <f aca="false">SUM(I78:N78)</f>
        <v>0</v>
      </c>
      <c r="H78" s="418" t="n">
        <f aca="false">SUM(I78:N78)</f>
        <v>0</v>
      </c>
      <c r="I78" s="347" t="n">
        <f aca="false">'Per item requirement'!M78*'Global Stock listing'!$H$28</f>
        <v>0</v>
      </c>
      <c r="J78" s="348" t="n">
        <f aca="false">'Per item requirement'!W78*'Global Stock listing'!$H$38</f>
        <v>0</v>
      </c>
      <c r="K78" s="348" t="n">
        <f aca="false">'Per item requirement'!X78*'Global Stock listing'!$H$39</f>
        <v>0</v>
      </c>
      <c r="L78" s="348" t="n">
        <f aca="false">'Per item requirement'!AA78*'Global Stock listing'!$H$43</f>
        <v>0</v>
      </c>
      <c r="M78" s="348" t="n">
        <f aca="false">'Per item requirement'!AJ78*'Global Stock listing'!$H$45</f>
        <v>0</v>
      </c>
      <c r="N78" s="349" t="n">
        <f aca="false">'Per item requirement'!AK78*'Global Stock listing'!$H$44</f>
        <v>0</v>
      </c>
    </row>
    <row r="79" customFormat="false" ht="15" hidden="false" customHeight="false" outlineLevel="0" collapsed="false">
      <c r="A79" s="338"/>
      <c r="B79" s="345" t="s">
        <v>113</v>
      </c>
      <c r="C79" s="345"/>
      <c r="D79" s="345"/>
      <c r="E79" s="345"/>
      <c r="F79" s="345"/>
      <c r="G79" s="346" t="n">
        <f aca="false">SUM(I79:N79)</f>
        <v>0</v>
      </c>
      <c r="H79" s="418" t="n">
        <f aca="false">SUM(I79:N79)</f>
        <v>0</v>
      </c>
      <c r="I79" s="347" t="n">
        <f aca="false">'Per item requirement'!M79*'Global Stock listing'!$H$28</f>
        <v>0</v>
      </c>
      <c r="J79" s="348" t="n">
        <f aca="false">'Per item requirement'!W79*'Global Stock listing'!$H$38</f>
        <v>0</v>
      </c>
      <c r="K79" s="348" t="n">
        <f aca="false">'Per item requirement'!X79*'Global Stock listing'!$H$39</f>
        <v>0</v>
      </c>
      <c r="L79" s="348" t="n">
        <f aca="false">'Per item requirement'!AA79*'Global Stock listing'!$H$43</f>
        <v>0</v>
      </c>
      <c r="M79" s="348" t="n">
        <f aca="false">'Per item requirement'!AJ79*'Global Stock listing'!$H$45</f>
        <v>0</v>
      </c>
      <c r="N79" s="349" t="n">
        <f aca="false">'Per item requirement'!AK79*'Global Stock listing'!$H$44</f>
        <v>0</v>
      </c>
    </row>
    <row r="80" customFormat="false" ht="15" hidden="false" customHeight="false" outlineLevel="0" collapsed="false">
      <c r="A80" s="338"/>
      <c r="B80" s="345" t="s">
        <v>114</v>
      </c>
      <c r="C80" s="345"/>
      <c r="D80" s="345"/>
      <c r="E80" s="345"/>
      <c r="F80" s="345"/>
      <c r="G80" s="346" t="n">
        <f aca="false">SUM(I80:N80)</f>
        <v>0</v>
      </c>
      <c r="H80" s="418" t="n">
        <f aca="false">SUM(I80:N80)</f>
        <v>0</v>
      </c>
      <c r="I80" s="347" t="n">
        <f aca="false">'Per item requirement'!M80*'Global Stock listing'!$H$28</f>
        <v>0</v>
      </c>
      <c r="J80" s="348" t="n">
        <f aca="false">'Per item requirement'!W80*'Global Stock listing'!$H$38</f>
        <v>0</v>
      </c>
      <c r="K80" s="348" t="n">
        <f aca="false">'Per item requirement'!X80*'Global Stock listing'!$H$39</f>
        <v>0</v>
      </c>
      <c r="L80" s="348" t="n">
        <f aca="false">'Per item requirement'!AA80*'Global Stock listing'!$H$43</f>
        <v>0</v>
      </c>
      <c r="M80" s="348" t="n">
        <f aca="false">'Per item requirement'!AJ80*'Global Stock listing'!$H$45</f>
        <v>0</v>
      </c>
      <c r="N80" s="349" t="n">
        <f aca="false">'Per item requirement'!AK80*'Global Stock listing'!$H$44</f>
        <v>0</v>
      </c>
    </row>
    <row r="81" customFormat="false" ht="15" hidden="false" customHeight="false" outlineLevel="0" collapsed="false">
      <c r="A81" s="338"/>
      <c r="B81" s="345" t="str">
        <f aca="false">'Additional items'!$B13</f>
        <v>Hive Nanite Replicator</v>
      </c>
      <c r="C81" s="345"/>
      <c r="D81" s="345"/>
      <c r="E81" s="345"/>
      <c r="F81" s="345"/>
      <c r="G81" s="346" t="n">
        <f aca="false">SUM(I81:N81)</f>
        <v>0</v>
      </c>
      <c r="H81" s="418" t="n">
        <f aca="false">SUM(I81:N81)</f>
        <v>0</v>
      </c>
      <c r="I81" s="347" t="n">
        <f aca="false">'Per item requirement'!M81*'Global Stock listing'!$H$28</f>
        <v>0</v>
      </c>
      <c r="J81" s="348" t="n">
        <f aca="false">'Per item requirement'!W81*'Global Stock listing'!$H$38</f>
        <v>0</v>
      </c>
      <c r="K81" s="348" t="n">
        <f aca="false">'Per item requirement'!X81*'Global Stock listing'!$H$39</f>
        <v>0</v>
      </c>
      <c r="L81" s="348" t="n">
        <f aca="false">'Per item requirement'!AA81*'Global Stock listing'!$H$43</f>
        <v>0</v>
      </c>
      <c r="M81" s="348" t="n">
        <f aca="false">'Per item requirement'!AJ81*'Global Stock listing'!$H$45</f>
        <v>0</v>
      </c>
      <c r="N81" s="349" t="n">
        <f aca="false">'Per item requirement'!AK81*'Global Stock listing'!$H$44</f>
        <v>0</v>
      </c>
    </row>
    <row r="82" customFormat="false" ht="15" hidden="false" customHeight="false" outlineLevel="0" collapsed="false">
      <c r="A82" s="338"/>
      <c r="B82" s="345" t="str">
        <f aca="false">'Additional items'!$B14</f>
        <v>Orun Processor core</v>
      </c>
      <c r="C82" s="345"/>
      <c r="D82" s="345"/>
      <c r="E82" s="345"/>
      <c r="F82" s="345"/>
      <c r="G82" s="346" t="n">
        <f aca="false">SUM(I82:N82)</f>
        <v>0</v>
      </c>
      <c r="H82" s="418" t="n">
        <f aca="false">SUM(I82:N82)</f>
        <v>0</v>
      </c>
      <c r="I82" s="347" t="n">
        <f aca="false">'Per item requirement'!M82*'Global Stock listing'!$H$28</f>
        <v>0</v>
      </c>
      <c r="J82" s="348" t="n">
        <f aca="false">'Per item requirement'!W82*'Global Stock listing'!$H$38</f>
        <v>0</v>
      </c>
      <c r="K82" s="348" t="n">
        <f aca="false">'Per item requirement'!X82*'Global Stock listing'!$H$39</f>
        <v>0</v>
      </c>
      <c r="L82" s="348" t="n">
        <f aca="false">'Per item requirement'!AA82*'Global Stock listing'!$H$43</f>
        <v>0</v>
      </c>
      <c r="M82" s="348" t="n">
        <f aca="false">'Per item requirement'!AJ82*'Global Stock listing'!$H$45</f>
        <v>0</v>
      </c>
      <c r="N82" s="349" t="n">
        <f aca="false">'Per item requirement'!AK82*'Global Stock listing'!$H$44</f>
        <v>0</v>
      </c>
    </row>
    <row r="83" customFormat="false" ht="15" hidden="false" customHeight="false" outlineLevel="0" collapsed="false">
      <c r="A83" s="338"/>
      <c r="B83" s="345" t="n">
        <f aca="false">'Additional items'!$B15</f>
        <v>0</v>
      </c>
      <c r="C83" s="345"/>
      <c r="D83" s="345"/>
      <c r="E83" s="345"/>
      <c r="F83" s="345"/>
      <c r="G83" s="346" t="n">
        <f aca="false">SUM(I83:N83)</f>
        <v>0</v>
      </c>
      <c r="H83" s="418" t="n">
        <f aca="false">SUM(I83:N83)</f>
        <v>0</v>
      </c>
      <c r="I83" s="347" t="n">
        <f aca="false">'Per item requirement'!M83*'Global Stock listing'!$H$28</f>
        <v>0</v>
      </c>
      <c r="J83" s="348" t="n">
        <f aca="false">'Per item requirement'!W83*'Global Stock listing'!$H$38</f>
        <v>0</v>
      </c>
      <c r="K83" s="348" t="n">
        <f aca="false">'Per item requirement'!X83*'Global Stock listing'!$H$39</f>
        <v>0</v>
      </c>
      <c r="L83" s="348" t="n">
        <f aca="false">'Per item requirement'!AA83*'Global Stock listing'!$H$43</f>
        <v>0</v>
      </c>
      <c r="M83" s="348" t="n">
        <f aca="false">'Per item requirement'!AJ83*'Global Stock listing'!$H$45</f>
        <v>0</v>
      </c>
      <c r="N83" s="349" t="n">
        <f aca="false">'Per item requirement'!AK83*'Global Stock listing'!$H$44</f>
        <v>0</v>
      </c>
    </row>
    <row r="84" customFormat="false" ht="15" hidden="false" customHeight="false" outlineLevel="0" collapsed="false">
      <c r="A84" s="338"/>
      <c r="B84" s="345" t="n">
        <f aca="false">'Additional items'!$B16</f>
        <v>0</v>
      </c>
      <c r="C84" s="345"/>
      <c r="D84" s="345"/>
      <c r="E84" s="345"/>
      <c r="F84" s="345"/>
      <c r="G84" s="346" t="n">
        <f aca="false">SUM(I84:N84)</f>
        <v>0</v>
      </c>
      <c r="H84" s="418" t="n">
        <f aca="false">SUM(I84:N84)</f>
        <v>0</v>
      </c>
      <c r="I84" s="347" t="n">
        <f aca="false">'Per item requirement'!M84*'Global Stock listing'!$H$28</f>
        <v>0</v>
      </c>
      <c r="J84" s="348" t="n">
        <f aca="false">'Per item requirement'!W84*'Global Stock listing'!$H$38</f>
        <v>0</v>
      </c>
      <c r="K84" s="348" t="n">
        <f aca="false">'Per item requirement'!X84*'Global Stock listing'!$H$39</f>
        <v>0</v>
      </c>
      <c r="L84" s="348" t="n">
        <f aca="false">'Per item requirement'!AA84*'Global Stock listing'!$H$43</f>
        <v>0</v>
      </c>
      <c r="M84" s="348" t="n">
        <f aca="false">'Per item requirement'!AJ84*'Global Stock listing'!$H$45</f>
        <v>0</v>
      </c>
      <c r="N84" s="349" t="n">
        <f aca="false">'Per item requirement'!AK84*'Global Stock listing'!$H$44</f>
        <v>0</v>
      </c>
    </row>
    <row r="85" customFormat="false" ht="15" hidden="false" customHeight="false" outlineLevel="0" collapsed="false">
      <c r="A85" s="338"/>
      <c r="B85" s="345" t="n">
        <f aca="false">'Additional items'!$B17</f>
        <v>0</v>
      </c>
      <c r="C85" s="345"/>
      <c r="D85" s="345"/>
      <c r="E85" s="345"/>
      <c r="F85" s="345"/>
      <c r="G85" s="346" t="n">
        <f aca="false">SUM(I85:N85)</f>
        <v>0</v>
      </c>
      <c r="H85" s="418" t="n">
        <f aca="false">SUM(I85:N85)</f>
        <v>0</v>
      </c>
      <c r="I85" s="347" t="n">
        <f aca="false">'Per item requirement'!M85*'Global Stock listing'!$H$28</f>
        <v>0</v>
      </c>
      <c r="J85" s="348" t="n">
        <f aca="false">'Per item requirement'!W85*'Global Stock listing'!$H$38</f>
        <v>0</v>
      </c>
      <c r="K85" s="348" t="n">
        <f aca="false">'Per item requirement'!X85*'Global Stock listing'!$H$39</f>
        <v>0</v>
      </c>
      <c r="L85" s="348" t="n">
        <f aca="false">'Per item requirement'!AA85*'Global Stock listing'!$H$43</f>
        <v>0</v>
      </c>
      <c r="M85" s="348" t="n">
        <f aca="false">'Per item requirement'!AJ85*'Global Stock listing'!$H$45</f>
        <v>0</v>
      </c>
      <c r="N85" s="349" t="n">
        <f aca="false">'Per item requirement'!AK85*'Global Stock listing'!$H$44</f>
        <v>0</v>
      </c>
    </row>
    <row r="86" customFormat="false" ht="15" hidden="false" customHeight="false" outlineLevel="0" collapsed="false">
      <c r="A86" s="338"/>
      <c r="B86" s="345" t="n">
        <f aca="false">'Additional items'!$B18</f>
        <v>0</v>
      </c>
      <c r="C86" s="345"/>
      <c r="D86" s="345"/>
      <c r="E86" s="345"/>
      <c r="F86" s="345"/>
      <c r="G86" s="346" t="n">
        <f aca="false">SUM(I86:N86)</f>
        <v>0</v>
      </c>
      <c r="H86" s="418" t="n">
        <f aca="false">SUM(I86:N86)</f>
        <v>0</v>
      </c>
      <c r="I86" s="347" t="n">
        <f aca="false">'Per item requirement'!M86*'Global Stock listing'!$H$28</f>
        <v>0</v>
      </c>
      <c r="J86" s="348" t="n">
        <f aca="false">'Per item requirement'!W86*'Global Stock listing'!$H$38</f>
        <v>0</v>
      </c>
      <c r="K86" s="348" t="n">
        <f aca="false">'Per item requirement'!X86*'Global Stock listing'!$H$39</f>
        <v>0</v>
      </c>
      <c r="L86" s="348" t="n">
        <f aca="false">'Per item requirement'!AA86*'Global Stock listing'!$H$43</f>
        <v>0</v>
      </c>
      <c r="M86" s="348" t="n">
        <f aca="false">'Per item requirement'!AJ86*'Global Stock listing'!$H$45</f>
        <v>0</v>
      </c>
      <c r="N86" s="349" t="n">
        <f aca="false">'Per item requirement'!AK86*'Global Stock listing'!$H$44</f>
        <v>0</v>
      </c>
    </row>
    <row r="87" customFormat="false" ht="15" hidden="false" customHeight="false" outlineLevel="0" collapsed="false">
      <c r="A87" s="338"/>
      <c r="B87" s="345" t="n">
        <f aca="false">'Additional items'!$B19</f>
        <v>0</v>
      </c>
      <c r="C87" s="345"/>
      <c r="D87" s="345"/>
      <c r="E87" s="345"/>
      <c r="F87" s="345"/>
      <c r="G87" s="346" t="n">
        <f aca="false">SUM(I87:N87)</f>
        <v>0</v>
      </c>
      <c r="H87" s="418" t="n">
        <f aca="false">SUM(I87:N87)</f>
        <v>0</v>
      </c>
      <c r="I87" s="347" t="n">
        <f aca="false">'Per item requirement'!M87*'Global Stock listing'!$H$28</f>
        <v>0</v>
      </c>
      <c r="J87" s="348" t="n">
        <f aca="false">'Per item requirement'!W87*'Global Stock listing'!$H$38</f>
        <v>0</v>
      </c>
      <c r="K87" s="348" t="n">
        <f aca="false">'Per item requirement'!X87*'Global Stock listing'!$H$39</f>
        <v>0</v>
      </c>
      <c r="L87" s="348" t="n">
        <f aca="false">'Per item requirement'!AA87*'Global Stock listing'!$H$43</f>
        <v>0</v>
      </c>
      <c r="M87" s="348" t="n">
        <f aca="false">'Per item requirement'!AJ87*'Global Stock listing'!$H$45</f>
        <v>0</v>
      </c>
      <c r="N87" s="349" t="n">
        <f aca="false">'Per item requirement'!AK87*'Global Stock listing'!$H$44</f>
        <v>0</v>
      </c>
    </row>
    <row r="88" customFormat="false" ht="15" hidden="false" customHeight="false" outlineLevel="0" collapsed="false">
      <c r="A88" s="338"/>
      <c r="B88" s="345" t="n">
        <f aca="false">'Additional items'!$B20</f>
        <v>0</v>
      </c>
      <c r="C88" s="345"/>
      <c r="D88" s="345"/>
      <c r="E88" s="345"/>
      <c r="F88" s="345"/>
      <c r="G88" s="346" t="n">
        <f aca="false">SUM(I88:N88)</f>
        <v>0</v>
      </c>
      <c r="H88" s="418" t="n">
        <f aca="false">SUM(I88:N88)</f>
        <v>0</v>
      </c>
      <c r="I88" s="347" t="n">
        <f aca="false">'Per item requirement'!M88*'Global Stock listing'!$H$28</f>
        <v>0</v>
      </c>
      <c r="J88" s="348" t="n">
        <f aca="false">'Per item requirement'!W88*'Global Stock listing'!$H$38</f>
        <v>0</v>
      </c>
      <c r="K88" s="348" t="n">
        <f aca="false">'Per item requirement'!X88*'Global Stock listing'!$H$39</f>
        <v>0</v>
      </c>
      <c r="L88" s="348" t="n">
        <f aca="false">'Per item requirement'!AA88*'Global Stock listing'!$H$43</f>
        <v>0</v>
      </c>
      <c r="M88" s="348" t="n">
        <f aca="false">'Per item requirement'!AJ88*'Global Stock listing'!$H$45</f>
        <v>0</v>
      </c>
      <c r="N88" s="349" t="n">
        <f aca="false">'Per item requirement'!AK88*'Global Stock listing'!$H$44</f>
        <v>0</v>
      </c>
    </row>
    <row r="89" customFormat="false" ht="15" hidden="false" customHeight="false" outlineLevel="0" collapsed="false">
      <c r="A89" s="338"/>
      <c r="B89" s="345" t="n">
        <f aca="false">'Additional items'!$B21</f>
        <v>0</v>
      </c>
      <c r="C89" s="345"/>
      <c r="D89" s="345"/>
      <c r="E89" s="345"/>
      <c r="F89" s="345"/>
      <c r="G89" s="346" t="n">
        <f aca="false">SUM(I89:N89)</f>
        <v>0</v>
      </c>
      <c r="H89" s="418" t="n">
        <f aca="false">SUM(I89:N89)</f>
        <v>0</v>
      </c>
      <c r="I89" s="347" t="n">
        <f aca="false">'Per item requirement'!M89*'Global Stock listing'!$H$28</f>
        <v>0</v>
      </c>
      <c r="J89" s="348" t="n">
        <f aca="false">'Per item requirement'!W89*'Global Stock listing'!$H$38</f>
        <v>0</v>
      </c>
      <c r="K89" s="348" t="n">
        <f aca="false">'Per item requirement'!X89*'Global Stock listing'!$H$39</f>
        <v>0</v>
      </c>
      <c r="L89" s="348" t="n">
        <f aca="false">'Per item requirement'!AA89*'Global Stock listing'!$H$43</f>
        <v>0</v>
      </c>
      <c r="M89" s="348" t="n">
        <f aca="false">'Per item requirement'!AJ89*'Global Stock listing'!$H$45</f>
        <v>0</v>
      </c>
      <c r="N89" s="349" t="n">
        <f aca="false">'Per item requirement'!AK89*'Global Stock listing'!$H$44</f>
        <v>0</v>
      </c>
    </row>
    <row r="90" customFormat="false" ht="15" hidden="false" customHeight="false" outlineLevel="0" collapsed="false">
      <c r="A90" s="338"/>
      <c r="B90" s="345" t="n">
        <f aca="false">'Additional items'!$B22</f>
        <v>0</v>
      </c>
      <c r="C90" s="345"/>
      <c r="D90" s="345"/>
      <c r="E90" s="345"/>
      <c r="F90" s="345"/>
      <c r="G90" s="346" t="n">
        <f aca="false">SUM(I90:N90)</f>
        <v>0</v>
      </c>
      <c r="H90" s="418" t="n">
        <f aca="false">SUM(I90:N90)</f>
        <v>0</v>
      </c>
      <c r="I90" s="347" t="n">
        <f aca="false">'Per item requirement'!M90*'Global Stock listing'!$H$28</f>
        <v>0</v>
      </c>
      <c r="J90" s="348" t="n">
        <f aca="false">'Per item requirement'!W90*'Global Stock listing'!$H$38</f>
        <v>0</v>
      </c>
      <c r="K90" s="348" t="n">
        <f aca="false">'Per item requirement'!X90*'Global Stock listing'!$H$39</f>
        <v>0</v>
      </c>
      <c r="L90" s="348" t="n">
        <f aca="false">'Per item requirement'!AA90*'Global Stock listing'!$H$43</f>
        <v>0</v>
      </c>
      <c r="M90" s="348" t="n">
        <f aca="false">'Per item requirement'!AJ90*'Global Stock listing'!$H$45</f>
        <v>0</v>
      </c>
      <c r="N90" s="349" t="n">
        <f aca="false">'Per item requirement'!AK90*'Global Stock listing'!$H$44</f>
        <v>0</v>
      </c>
    </row>
    <row r="91" customFormat="false" ht="15" hidden="false" customHeight="false" outlineLevel="0" collapsed="false">
      <c r="A91" s="338"/>
      <c r="B91" s="345" t="n">
        <f aca="false">'Additional items'!$B23</f>
        <v>0</v>
      </c>
      <c r="C91" s="345"/>
      <c r="D91" s="345"/>
      <c r="E91" s="345"/>
      <c r="F91" s="345"/>
      <c r="G91" s="346" t="n">
        <f aca="false">SUM(I91:N91)</f>
        <v>0</v>
      </c>
      <c r="H91" s="418" t="n">
        <f aca="false">SUM(I91:N91)</f>
        <v>0</v>
      </c>
      <c r="I91" s="347" t="n">
        <f aca="false">'Per item requirement'!M91*'Global Stock listing'!$H$28</f>
        <v>0</v>
      </c>
      <c r="J91" s="348" t="n">
        <f aca="false">'Per item requirement'!W91*'Global Stock listing'!$H$38</f>
        <v>0</v>
      </c>
      <c r="K91" s="348" t="n">
        <f aca="false">'Per item requirement'!X91*'Global Stock listing'!$H$39</f>
        <v>0</v>
      </c>
      <c r="L91" s="348" t="n">
        <f aca="false">'Per item requirement'!AA91*'Global Stock listing'!$H$43</f>
        <v>0</v>
      </c>
      <c r="M91" s="348" t="n">
        <f aca="false">'Per item requirement'!AJ91*'Global Stock listing'!$H$45</f>
        <v>0</v>
      </c>
      <c r="N91" s="349" t="n">
        <f aca="false">'Per item requirement'!AK91*'Global Stock listing'!$H$44</f>
        <v>0</v>
      </c>
    </row>
    <row r="92" customFormat="false" ht="15" hidden="false" customHeight="false" outlineLevel="0" collapsed="false">
      <c r="A92" s="338"/>
      <c r="B92" s="352" t="n">
        <f aca="false">'Additional items'!$B24</f>
        <v>0</v>
      </c>
      <c r="C92" s="352"/>
      <c r="D92" s="352"/>
      <c r="E92" s="352"/>
      <c r="F92" s="352"/>
      <c r="G92" s="353" t="n">
        <f aca="false">SUM(I92:N92)</f>
        <v>0</v>
      </c>
      <c r="H92" s="426" t="n">
        <f aca="false">SUM(I92:N92)</f>
        <v>0</v>
      </c>
      <c r="I92" s="354" t="n">
        <f aca="false">'Per item requirement'!M92*'Global Stock listing'!$H$28</f>
        <v>0</v>
      </c>
      <c r="J92" s="355" t="n">
        <f aca="false">'Per item requirement'!W92*'Global Stock listing'!$H$38</f>
        <v>0</v>
      </c>
      <c r="K92" s="355" t="n">
        <f aca="false">'Per item requirement'!X92*'Global Stock listing'!$H$39</f>
        <v>0</v>
      </c>
      <c r="L92" s="355" t="n">
        <f aca="false">'Per item requirement'!AA92*'Global Stock listing'!$H$43</f>
        <v>0</v>
      </c>
      <c r="M92" s="355" t="n">
        <f aca="false">'Per item requirement'!AJ92*'Global Stock listing'!$H$45</f>
        <v>0</v>
      </c>
      <c r="N92" s="356" t="n">
        <f aca="false">'Per item requirement'!AK92*'Global Stock listing'!$H$44</f>
        <v>0</v>
      </c>
    </row>
    <row r="93" customFormat="false" ht="225.75" hidden="false" customHeight="false" outlineLevel="0" collapsed="false">
      <c r="A93" s="358" t="s">
        <v>119</v>
      </c>
      <c r="B93" s="359" t="s">
        <v>120</v>
      </c>
      <c r="C93" s="359"/>
      <c r="D93" s="359"/>
      <c r="E93" s="359"/>
      <c r="F93" s="359"/>
      <c r="G93" s="360" t="n">
        <f aca="false">SUM(I93:N93)</f>
        <v>0</v>
      </c>
      <c r="H93" s="414" t="n">
        <f aca="false">SUM(I93:N93)</f>
        <v>0</v>
      </c>
      <c r="I93" s="361" t="n">
        <f aca="false">'Per item requirement'!M93*'Global Stock listing'!$H$28</f>
        <v>0</v>
      </c>
      <c r="J93" s="362" t="n">
        <f aca="false">'Per item requirement'!W93*'Global Stock listing'!$H$38</f>
        <v>0</v>
      </c>
      <c r="K93" s="362" t="n">
        <f aca="false">'Per item requirement'!X93*'Global Stock listing'!$H$39</f>
        <v>0</v>
      </c>
      <c r="L93" s="362" t="n">
        <f aca="false">'Per item requirement'!AA93*'Global Stock listing'!$H$43</f>
        <v>0</v>
      </c>
      <c r="M93" s="362" t="n">
        <f aca="false">'Per item requirement'!AJ93*'Global Stock listing'!$H$45</f>
        <v>0</v>
      </c>
      <c r="N93" s="363" t="n">
        <f aca="false">'Per item requirement'!AK93*'Global Stock listing'!$H$44</f>
        <v>0</v>
      </c>
    </row>
    <row r="94" customFormat="false" ht="15" hidden="false" customHeight="false" outlineLevel="0" collapsed="false">
      <c r="A94" s="358"/>
      <c r="B94" s="365" t="s">
        <v>121</v>
      </c>
      <c r="C94" s="365"/>
      <c r="D94" s="365"/>
      <c r="E94" s="365"/>
      <c r="F94" s="365"/>
      <c r="G94" s="366" t="n">
        <f aca="false">SUM(I94:N94)</f>
        <v>0</v>
      </c>
      <c r="H94" s="418" t="n">
        <f aca="false">SUM(I94:N94)</f>
        <v>0</v>
      </c>
      <c r="I94" s="367" t="n">
        <f aca="false">'Per item requirement'!M94*'Global Stock listing'!$H$28</f>
        <v>0</v>
      </c>
      <c r="J94" s="368" t="n">
        <f aca="false">'Per item requirement'!W94*'Global Stock listing'!$H$38</f>
        <v>0</v>
      </c>
      <c r="K94" s="368" t="n">
        <f aca="false">'Per item requirement'!X94*'Global Stock listing'!$H$39</f>
        <v>0</v>
      </c>
      <c r="L94" s="368" t="n">
        <f aca="false">'Per item requirement'!AA94*'Global Stock listing'!$H$43</f>
        <v>0</v>
      </c>
      <c r="M94" s="368" t="n">
        <f aca="false">'Per item requirement'!AJ94*'Global Stock listing'!$H$45</f>
        <v>0</v>
      </c>
      <c r="N94" s="369" t="n">
        <f aca="false">'Per item requirement'!AK94*'Global Stock listing'!$H$44</f>
        <v>0</v>
      </c>
    </row>
    <row r="95" customFormat="false" ht="15" hidden="false" customHeight="false" outlineLevel="0" collapsed="false">
      <c r="A95" s="358"/>
      <c r="B95" s="365" t="s">
        <v>122</v>
      </c>
      <c r="C95" s="365"/>
      <c r="D95" s="365"/>
      <c r="E95" s="365"/>
      <c r="F95" s="365"/>
      <c r="G95" s="366" t="n">
        <f aca="false">SUM(I95:N95)</f>
        <v>0</v>
      </c>
      <c r="H95" s="418" t="n">
        <f aca="false">SUM(I95:N95)</f>
        <v>0</v>
      </c>
      <c r="I95" s="367" t="n">
        <f aca="false">'Per item requirement'!M95*'Global Stock listing'!$H$28</f>
        <v>0</v>
      </c>
      <c r="J95" s="368" t="n">
        <f aca="false">'Per item requirement'!W95*'Global Stock listing'!$H$38</f>
        <v>0</v>
      </c>
      <c r="K95" s="368" t="n">
        <f aca="false">'Per item requirement'!X95*'Global Stock listing'!$H$39</f>
        <v>0</v>
      </c>
      <c r="L95" s="368" t="n">
        <f aca="false">'Per item requirement'!AA95*'Global Stock listing'!$H$43</f>
        <v>0</v>
      </c>
      <c r="M95" s="368" t="n">
        <f aca="false">'Per item requirement'!AJ95*'Global Stock listing'!$H$45</f>
        <v>0</v>
      </c>
      <c r="N95" s="369" t="n">
        <f aca="false">'Per item requirement'!AK95*'Global Stock listing'!$H$44</f>
        <v>0</v>
      </c>
    </row>
    <row r="96" customFormat="false" ht="15" hidden="false" customHeight="false" outlineLevel="0" collapsed="false">
      <c r="A96" s="358"/>
      <c r="B96" s="365" t="s">
        <v>123</v>
      </c>
      <c r="C96" s="365"/>
      <c r="D96" s="365"/>
      <c r="E96" s="365"/>
      <c r="F96" s="365"/>
      <c r="G96" s="366" t="n">
        <f aca="false">SUM(I96:N96)</f>
        <v>0</v>
      </c>
      <c r="H96" s="418" t="n">
        <f aca="false">SUM(I96:N96)</f>
        <v>0</v>
      </c>
      <c r="I96" s="367" t="n">
        <f aca="false">'Per item requirement'!M96*'Global Stock listing'!$H$28</f>
        <v>0</v>
      </c>
      <c r="J96" s="368" t="n">
        <f aca="false">'Per item requirement'!W96*'Global Stock listing'!$H$38</f>
        <v>0</v>
      </c>
      <c r="K96" s="368" t="n">
        <f aca="false">'Per item requirement'!X96*'Global Stock listing'!$H$39</f>
        <v>0</v>
      </c>
      <c r="L96" s="368" t="n">
        <f aca="false">'Per item requirement'!AA96*'Global Stock listing'!$H$43</f>
        <v>0</v>
      </c>
      <c r="M96" s="368" t="n">
        <f aca="false">'Per item requirement'!AJ96*'Global Stock listing'!$H$45</f>
        <v>0</v>
      </c>
      <c r="N96" s="369" t="n">
        <f aca="false">'Per item requirement'!AK96*'Global Stock listing'!$H$44</f>
        <v>0</v>
      </c>
    </row>
    <row r="97" customFormat="false" ht="15" hidden="false" customHeight="false" outlineLevel="0" collapsed="false">
      <c r="A97" s="358"/>
      <c r="B97" s="365" t="s">
        <v>124</v>
      </c>
      <c r="C97" s="365"/>
      <c r="D97" s="365"/>
      <c r="E97" s="365"/>
      <c r="F97" s="365"/>
      <c r="G97" s="366" t="n">
        <f aca="false">SUM(I97:N97)</f>
        <v>0</v>
      </c>
      <c r="H97" s="418" t="n">
        <f aca="false">SUM(I97:N97)</f>
        <v>0</v>
      </c>
      <c r="I97" s="367" t="n">
        <f aca="false">'Per item requirement'!M97*'Global Stock listing'!$H$28</f>
        <v>0</v>
      </c>
      <c r="J97" s="368" t="n">
        <f aca="false">'Per item requirement'!W97*'Global Stock listing'!$H$38</f>
        <v>0</v>
      </c>
      <c r="K97" s="368" t="n">
        <f aca="false">'Per item requirement'!X97*'Global Stock listing'!$H$39</f>
        <v>0</v>
      </c>
      <c r="L97" s="368" t="n">
        <f aca="false">'Per item requirement'!AA97*'Global Stock listing'!$H$43</f>
        <v>0</v>
      </c>
      <c r="M97" s="368" t="n">
        <f aca="false">'Per item requirement'!AJ97*'Global Stock listing'!$H$45</f>
        <v>0</v>
      </c>
      <c r="N97" s="369" t="n">
        <f aca="false">'Per item requirement'!AK97*'Global Stock listing'!$H$44</f>
        <v>0</v>
      </c>
    </row>
    <row r="98" customFormat="false" ht="15" hidden="false" customHeight="false" outlineLevel="0" collapsed="false">
      <c r="A98" s="358"/>
      <c r="B98" s="365" t="s">
        <v>125</v>
      </c>
      <c r="C98" s="365"/>
      <c r="D98" s="365"/>
      <c r="E98" s="365"/>
      <c r="F98" s="365"/>
      <c r="G98" s="366" t="n">
        <f aca="false">SUM(I98:N98)</f>
        <v>0</v>
      </c>
      <c r="H98" s="418" t="n">
        <f aca="false">SUM(I98:N98)</f>
        <v>0</v>
      </c>
      <c r="I98" s="367" t="n">
        <f aca="false">'Per item requirement'!M98*'Global Stock listing'!$H$28</f>
        <v>0</v>
      </c>
      <c r="J98" s="368" t="n">
        <f aca="false">'Per item requirement'!W98*'Global Stock listing'!$H$38</f>
        <v>0</v>
      </c>
      <c r="K98" s="368" t="n">
        <f aca="false">'Per item requirement'!X98*'Global Stock listing'!$H$39</f>
        <v>0</v>
      </c>
      <c r="L98" s="368" t="n">
        <f aca="false">'Per item requirement'!AA98*'Global Stock listing'!$H$43</f>
        <v>0</v>
      </c>
      <c r="M98" s="368" t="n">
        <f aca="false">'Per item requirement'!AJ98*'Global Stock listing'!$H$45</f>
        <v>0</v>
      </c>
      <c r="N98" s="369" t="n">
        <f aca="false">'Per item requirement'!AK98*'Global Stock listing'!$H$44</f>
        <v>0</v>
      </c>
    </row>
    <row r="99" customFormat="false" ht="15" hidden="false" customHeight="false" outlineLevel="0" collapsed="false">
      <c r="A99" s="358"/>
      <c r="B99" s="365" t="s">
        <v>126</v>
      </c>
      <c r="C99" s="365"/>
      <c r="D99" s="365"/>
      <c r="E99" s="365"/>
      <c r="F99" s="365"/>
      <c r="G99" s="366" t="n">
        <f aca="false">SUM(I99:N99)</f>
        <v>0</v>
      </c>
      <c r="H99" s="418" t="n">
        <f aca="false">SUM(I99:N99)</f>
        <v>0</v>
      </c>
      <c r="I99" s="367" t="n">
        <f aca="false">'Per item requirement'!M99*'Global Stock listing'!$H$28</f>
        <v>0</v>
      </c>
      <c r="J99" s="368" t="n">
        <f aca="false">'Per item requirement'!W99*'Global Stock listing'!$H$38</f>
        <v>0</v>
      </c>
      <c r="K99" s="368" t="n">
        <f aca="false">'Per item requirement'!X99*'Global Stock listing'!$H$39</f>
        <v>0</v>
      </c>
      <c r="L99" s="368" t="n">
        <f aca="false">'Per item requirement'!AA99*'Global Stock listing'!$H$43</f>
        <v>0</v>
      </c>
      <c r="M99" s="368" t="n">
        <f aca="false">'Per item requirement'!AJ99*'Global Stock listing'!$H$45</f>
        <v>0</v>
      </c>
      <c r="N99" s="369" t="n">
        <f aca="false">'Per item requirement'!AK99*'Global Stock listing'!$H$44</f>
        <v>0</v>
      </c>
    </row>
    <row r="100" customFormat="false" ht="15" hidden="false" customHeight="false" outlineLevel="0" collapsed="false">
      <c r="A100" s="358"/>
      <c r="B100" s="365" t="s">
        <v>127</v>
      </c>
      <c r="C100" s="365"/>
      <c r="D100" s="365"/>
      <c r="E100" s="365"/>
      <c r="F100" s="365"/>
      <c r="G100" s="366" t="n">
        <f aca="false">SUM(I100:N100)</f>
        <v>0</v>
      </c>
      <c r="H100" s="418" t="n">
        <f aca="false">SUM(I100:N100)</f>
        <v>0</v>
      </c>
      <c r="I100" s="367" t="n">
        <f aca="false">'Per item requirement'!M100*'Global Stock listing'!$H$28</f>
        <v>0</v>
      </c>
      <c r="J100" s="368" t="n">
        <f aca="false">'Per item requirement'!W100*'Global Stock listing'!$H$38</f>
        <v>0</v>
      </c>
      <c r="K100" s="368" t="n">
        <f aca="false">'Per item requirement'!X100*'Global Stock listing'!$H$39</f>
        <v>0</v>
      </c>
      <c r="L100" s="368" t="n">
        <f aca="false">'Per item requirement'!AA100*'Global Stock listing'!$H$43</f>
        <v>0</v>
      </c>
      <c r="M100" s="368" t="n">
        <f aca="false">'Per item requirement'!AJ100*'Global Stock listing'!$H$45</f>
        <v>0</v>
      </c>
      <c r="N100" s="369" t="n">
        <f aca="false">'Per item requirement'!AK100*'Global Stock listing'!$H$44</f>
        <v>0</v>
      </c>
    </row>
    <row r="101" customFormat="false" ht="15" hidden="false" customHeight="false" outlineLevel="0" collapsed="false">
      <c r="A101" s="358"/>
      <c r="B101" s="365" t="s">
        <v>128</v>
      </c>
      <c r="C101" s="365"/>
      <c r="D101" s="365"/>
      <c r="E101" s="365"/>
      <c r="F101" s="365"/>
      <c r="G101" s="366" t="n">
        <f aca="false">SUM(I101:N101)</f>
        <v>0</v>
      </c>
      <c r="H101" s="418" t="n">
        <f aca="false">SUM(I101:N101)</f>
        <v>0</v>
      </c>
      <c r="I101" s="367" t="n">
        <f aca="false">'Per item requirement'!M101*'Global Stock listing'!$H$28</f>
        <v>0</v>
      </c>
      <c r="J101" s="368" t="n">
        <f aca="false">'Per item requirement'!W101*'Global Stock listing'!$H$38</f>
        <v>0</v>
      </c>
      <c r="K101" s="368" t="n">
        <f aca="false">'Per item requirement'!X101*'Global Stock listing'!$H$39</f>
        <v>0</v>
      </c>
      <c r="L101" s="368" t="n">
        <f aca="false">'Per item requirement'!AA101*'Global Stock listing'!$H$43</f>
        <v>0</v>
      </c>
      <c r="M101" s="368" t="n">
        <f aca="false">'Per item requirement'!AJ101*'Global Stock listing'!$H$45</f>
        <v>0</v>
      </c>
      <c r="N101" s="369" t="n">
        <f aca="false">'Per item requirement'!AK101*'Global Stock listing'!$H$44</f>
        <v>0</v>
      </c>
    </row>
    <row r="102" customFormat="false" ht="15" hidden="false" customHeight="false" outlineLevel="0" collapsed="false">
      <c r="A102" s="358"/>
      <c r="B102" s="365" t="s">
        <v>129</v>
      </c>
      <c r="C102" s="365"/>
      <c r="D102" s="365"/>
      <c r="E102" s="365"/>
      <c r="F102" s="365"/>
      <c r="G102" s="366" t="n">
        <f aca="false">SUM(I102:N102)</f>
        <v>0</v>
      </c>
      <c r="H102" s="418" t="n">
        <f aca="false">SUM(I102:N102)</f>
        <v>0</v>
      </c>
      <c r="I102" s="367" t="n">
        <f aca="false">'Per item requirement'!M102*'Global Stock listing'!$H$28</f>
        <v>0</v>
      </c>
      <c r="J102" s="368" t="n">
        <f aca="false">'Per item requirement'!W102*'Global Stock listing'!$H$38</f>
        <v>0</v>
      </c>
      <c r="K102" s="368" t="n">
        <f aca="false">'Per item requirement'!X102*'Global Stock listing'!$H$39</f>
        <v>0</v>
      </c>
      <c r="L102" s="368" t="n">
        <f aca="false">'Per item requirement'!AA102*'Global Stock listing'!$H$43</f>
        <v>0</v>
      </c>
      <c r="M102" s="368" t="n">
        <f aca="false">'Per item requirement'!AJ102*'Global Stock listing'!$H$45</f>
        <v>0</v>
      </c>
      <c r="N102" s="369" t="n">
        <f aca="false">'Per item requirement'!AK102*'Global Stock listing'!$H$44</f>
        <v>0</v>
      </c>
    </row>
    <row r="103" customFormat="false" ht="15" hidden="false" customHeight="false" outlineLevel="0" collapsed="false">
      <c r="A103" s="358"/>
      <c r="B103" s="365" t="s">
        <v>130</v>
      </c>
      <c r="C103" s="365"/>
      <c r="D103" s="365"/>
      <c r="E103" s="365"/>
      <c r="F103" s="365"/>
      <c r="G103" s="366" t="n">
        <f aca="false">SUM(I103:N103)</f>
        <v>0</v>
      </c>
      <c r="H103" s="418" t="n">
        <f aca="false">SUM(I103:N103)</f>
        <v>0</v>
      </c>
      <c r="I103" s="367" t="n">
        <f aca="false">'Per item requirement'!M103*'Global Stock listing'!$H$28</f>
        <v>0</v>
      </c>
      <c r="J103" s="368" t="n">
        <f aca="false">'Per item requirement'!W103*'Global Stock listing'!$H$38</f>
        <v>0</v>
      </c>
      <c r="K103" s="368" t="n">
        <f aca="false">'Per item requirement'!X103*'Global Stock listing'!$H$39</f>
        <v>0</v>
      </c>
      <c r="L103" s="368" t="n">
        <f aca="false">'Per item requirement'!AA103*'Global Stock listing'!$H$43</f>
        <v>0</v>
      </c>
      <c r="M103" s="368" t="n">
        <f aca="false">'Per item requirement'!AJ103*'Global Stock listing'!$H$45</f>
        <v>0</v>
      </c>
      <c r="N103" s="369" t="n">
        <f aca="false">'Per item requirement'!AK103*'Global Stock listing'!$H$44</f>
        <v>0</v>
      </c>
    </row>
    <row r="104" customFormat="false" ht="15" hidden="false" customHeight="false" outlineLevel="0" collapsed="false">
      <c r="A104" s="358"/>
      <c r="B104" s="365" t="s">
        <v>131</v>
      </c>
      <c r="C104" s="365"/>
      <c r="D104" s="365"/>
      <c r="E104" s="365"/>
      <c r="F104" s="365"/>
      <c r="G104" s="366" t="n">
        <f aca="false">SUM(I104:N104)</f>
        <v>0</v>
      </c>
      <c r="H104" s="418" t="n">
        <f aca="false">SUM(I104:N104)</f>
        <v>0</v>
      </c>
      <c r="I104" s="367" t="n">
        <f aca="false">'Per item requirement'!M104*'Global Stock listing'!$H$28</f>
        <v>0</v>
      </c>
      <c r="J104" s="368" t="n">
        <f aca="false">'Per item requirement'!W104*'Global Stock listing'!$H$38</f>
        <v>0</v>
      </c>
      <c r="K104" s="368" t="n">
        <f aca="false">'Per item requirement'!X104*'Global Stock listing'!$H$39</f>
        <v>0</v>
      </c>
      <c r="L104" s="368" t="n">
        <f aca="false">'Per item requirement'!AA104*'Global Stock listing'!$H$43</f>
        <v>0</v>
      </c>
      <c r="M104" s="368" t="n">
        <f aca="false">'Per item requirement'!AJ104*'Global Stock listing'!$H$45</f>
        <v>0</v>
      </c>
      <c r="N104" s="369" t="n">
        <f aca="false">'Per item requirement'!AK104*'Global Stock listing'!$H$44</f>
        <v>0</v>
      </c>
    </row>
    <row r="105" customFormat="false" ht="15" hidden="false" customHeight="false" outlineLevel="0" collapsed="false">
      <c r="A105" s="358"/>
      <c r="B105" s="365" t="s">
        <v>132</v>
      </c>
      <c r="C105" s="365"/>
      <c r="D105" s="365"/>
      <c r="E105" s="365"/>
      <c r="F105" s="365"/>
      <c r="G105" s="366" t="n">
        <f aca="false">SUM(I105:N105)</f>
        <v>0</v>
      </c>
      <c r="H105" s="418" t="n">
        <f aca="false">SUM(I105:N105)</f>
        <v>0</v>
      </c>
      <c r="I105" s="367" t="n">
        <f aca="false">'Per item requirement'!M105*'Global Stock listing'!$H$28</f>
        <v>0</v>
      </c>
      <c r="J105" s="368" t="n">
        <f aca="false">'Per item requirement'!W105*'Global Stock listing'!$H$38</f>
        <v>0</v>
      </c>
      <c r="K105" s="368" t="n">
        <f aca="false">'Per item requirement'!X105*'Global Stock listing'!$H$39</f>
        <v>0</v>
      </c>
      <c r="L105" s="368" t="n">
        <f aca="false">'Per item requirement'!AA105*'Global Stock listing'!$H$43</f>
        <v>0</v>
      </c>
      <c r="M105" s="368" t="n">
        <f aca="false">'Per item requirement'!AJ105*'Global Stock listing'!$H$45</f>
        <v>0</v>
      </c>
      <c r="N105" s="369" t="n">
        <f aca="false">'Per item requirement'!AK105*'Global Stock listing'!$H$44</f>
        <v>0</v>
      </c>
    </row>
    <row r="106" customFormat="false" ht="15" hidden="false" customHeight="false" outlineLevel="0" collapsed="false">
      <c r="A106" s="358"/>
      <c r="B106" s="365" t="s">
        <v>133</v>
      </c>
      <c r="C106" s="365"/>
      <c r="D106" s="365"/>
      <c r="E106" s="365"/>
      <c r="F106" s="365"/>
      <c r="G106" s="366" t="n">
        <f aca="false">SUM(I106:N106)</f>
        <v>0</v>
      </c>
      <c r="H106" s="418" t="n">
        <f aca="false">SUM(I106:N106)</f>
        <v>0</v>
      </c>
      <c r="I106" s="367" t="n">
        <f aca="false">'Per item requirement'!M106*'Global Stock listing'!$H$28</f>
        <v>0</v>
      </c>
      <c r="J106" s="368" t="n">
        <f aca="false">'Per item requirement'!W106*'Global Stock listing'!$H$38</f>
        <v>0</v>
      </c>
      <c r="K106" s="368" t="n">
        <f aca="false">'Per item requirement'!X106*'Global Stock listing'!$H$39</f>
        <v>0</v>
      </c>
      <c r="L106" s="368" t="n">
        <f aca="false">'Per item requirement'!AA106*'Global Stock listing'!$H$43</f>
        <v>0</v>
      </c>
      <c r="M106" s="368" t="n">
        <f aca="false">'Per item requirement'!AJ106*'Global Stock listing'!$H$45</f>
        <v>0</v>
      </c>
      <c r="N106" s="369" t="n">
        <f aca="false">'Per item requirement'!AK106*'Global Stock listing'!$H$44</f>
        <v>0</v>
      </c>
    </row>
    <row r="107" customFormat="false" ht="15" hidden="false" customHeight="false" outlineLevel="0" collapsed="false">
      <c r="A107" s="358"/>
      <c r="B107" s="365" t="s">
        <v>134</v>
      </c>
      <c r="C107" s="365"/>
      <c r="D107" s="365"/>
      <c r="E107" s="365"/>
      <c r="F107" s="365"/>
      <c r="G107" s="366" t="n">
        <f aca="false">SUM(I107:N107)</f>
        <v>0</v>
      </c>
      <c r="H107" s="418" t="n">
        <f aca="false">SUM(I107:N107)</f>
        <v>0</v>
      </c>
      <c r="I107" s="367" t="n">
        <f aca="false">'Per item requirement'!M107*'Global Stock listing'!$H$28</f>
        <v>0</v>
      </c>
      <c r="J107" s="368" t="n">
        <f aca="false">'Per item requirement'!W107*'Global Stock listing'!$H$38</f>
        <v>0</v>
      </c>
      <c r="K107" s="368" t="n">
        <f aca="false">'Per item requirement'!X107*'Global Stock listing'!$H$39</f>
        <v>0</v>
      </c>
      <c r="L107" s="368" t="n">
        <f aca="false">'Per item requirement'!AA107*'Global Stock listing'!$H$43</f>
        <v>0</v>
      </c>
      <c r="M107" s="368" t="n">
        <f aca="false">'Per item requirement'!AJ107*'Global Stock listing'!$H$45</f>
        <v>0</v>
      </c>
      <c r="N107" s="369" t="n">
        <f aca="false">'Per item requirement'!AK107*'Global Stock listing'!$H$44</f>
        <v>0</v>
      </c>
    </row>
    <row r="108" customFormat="false" ht="15" hidden="false" customHeight="false" outlineLevel="0" collapsed="false">
      <c r="A108" s="358"/>
      <c r="B108" s="365" t="s">
        <v>135</v>
      </c>
      <c r="C108" s="365"/>
      <c r="D108" s="365"/>
      <c r="E108" s="365"/>
      <c r="F108" s="365"/>
      <c r="G108" s="366" t="n">
        <f aca="false">SUM(I108:N108)</f>
        <v>0</v>
      </c>
      <c r="H108" s="418" t="n">
        <f aca="false">SUM(I108:N108)</f>
        <v>0</v>
      </c>
      <c r="I108" s="367" t="n">
        <f aca="false">'Per item requirement'!M108*'Global Stock listing'!$H$28</f>
        <v>0</v>
      </c>
      <c r="J108" s="368" t="n">
        <f aca="false">'Per item requirement'!W108*'Global Stock listing'!$H$38</f>
        <v>0</v>
      </c>
      <c r="K108" s="368" t="n">
        <f aca="false">'Per item requirement'!X108*'Global Stock listing'!$H$39</f>
        <v>0</v>
      </c>
      <c r="L108" s="368" t="n">
        <f aca="false">'Per item requirement'!AA108*'Global Stock listing'!$H$43</f>
        <v>0</v>
      </c>
      <c r="M108" s="368" t="n">
        <f aca="false">'Per item requirement'!AJ108*'Global Stock listing'!$H$45</f>
        <v>0</v>
      </c>
      <c r="N108" s="369" t="n">
        <f aca="false">'Per item requirement'!AK108*'Global Stock listing'!$H$44</f>
        <v>0</v>
      </c>
    </row>
    <row r="109" customFormat="false" ht="15" hidden="false" customHeight="false" outlineLevel="0" collapsed="false">
      <c r="A109" s="358"/>
      <c r="B109" s="365" t="s">
        <v>136</v>
      </c>
      <c r="C109" s="365"/>
      <c r="D109" s="365"/>
      <c r="E109" s="365"/>
      <c r="F109" s="365"/>
      <c r="G109" s="366" t="n">
        <f aca="false">SUM(I109:N109)</f>
        <v>0</v>
      </c>
      <c r="H109" s="418" t="n">
        <f aca="false">SUM(I109:N109)</f>
        <v>0</v>
      </c>
      <c r="I109" s="367" t="n">
        <f aca="false">'Per item requirement'!M109*'Global Stock listing'!$H$28</f>
        <v>0</v>
      </c>
      <c r="J109" s="368" t="n">
        <f aca="false">'Per item requirement'!W109*'Global Stock listing'!$H$38</f>
        <v>0</v>
      </c>
      <c r="K109" s="368" t="n">
        <f aca="false">'Per item requirement'!X109*'Global Stock listing'!$H$39</f>
        <v>0</v>
      </c>
      <c r="L109" s="368" t="n">
        <f aca="false">'Per item requirement'!AA109*'Global Stock listing'!$H$43</f>
        <v>0</v>
      </c>
      <c r="M109" s="368" t="n">
        <f aca="false">'Per item requirement'!AJ109*'Global Stock listing'!$H$45</f>
        <v>0</v>
      </c>
      <c r="N109" s="369" t="n">
        <f aca="false">'Per item requirement'!AK109*'Global Stock listing'!$H$44</f>
        <v>0</v>
      </c>
    </row>
    <row r="110" customFormat="false" ht="15" hidden="false" customHeight="false" outlineLevel="0" collapsed="false">
      <c r="A110" s="358"/>
      <c r="B110" s="365" t="s">
        <v>137</v>
      </c>
      <c r="C110" s="365"/>
      <c r="D110" s="365"/>
      <c r="E110" s="365"/>
      <c r="F110" s="365"/>
      <c r="G110" s="366" t="n">
        <f aca="false">SUM(I110:N110)</f>
        <v>0</v>
      </c>
      <c r="H110" s="418" t="n">
        <f aca="false">SUM(I110:N110)</f>
        <v>0</v>
      </c>
      <c r="I110" s="367" t="n">
        <f aca="false">'Per item requirement'!M110*'Global Stock listing'!$H$28</f>
        <v>0</v>
      </c>
      <c r="J110" s="368" t="n">
        <f aca="false">'Per item requirement'!W110*'Global Stock listing'!$H$38</f>
        <v>0</v>
      </c>
      <c r="K110" s="368" t="n">
        <f aca="false">'Per item requirement'!X110*'Global Stock listing'!$H$39</f>
        <v>0</v>
      </c>
      <c r="L110" s="368" t="n">
        <f aca="false">'Per item requirement'!AA110*'Global Stock listing'!$H$43</f>
        <v>0</v>
      </c>
      <c r="M110" s="368" t="n">
        <f aca="false">'Per item requirement'!AJ110*'Global Stock listing'!$H$45</f>
        <v>0</v>
      </c>
      <c r="N110" s="369" t="n">
        <f aca="false">'Per item requirement'!AK110*'Global Stock listing'!$H$44</f>
        <v>0</v>
      </c>
    </row>
    <row r="111" customFormat="false" ht="15" hidden="false" customHeight="false" outlineLevel="0" collapsed="false">
      <c r="A111" s="358"/>
      <c r="B111" s="365" t="s">
        <v>138</v>
      </c>
      <c r="C111" s="365"/>
      <c r="D111" s="365"/>
      <c r="E111" s="365"/>
      <c r="F111" s="365"/>
      <c r="G111" s="366" t="n">
        <f aca="false">SUM(I111:N111)</f>
        <v>0</v>
      </c>
      <c r="H111" s="418" t="n">
        <f aca="false">SUM(I111:N111)</f>
        <v>0</v>
      </c>
      <c r="I111" s="367" t="n">
        <f aca="false">'Per item requirement'!M111*'Global Stock listing'!$H$28</f>
        <v>0</v>
      </c>
      <c r="J111" s="368" t="n">
        <f aca="false">'Per item requirement'!W111*'Global Stock listing'!$H$38</f>
        <v>0</v>
      </c>
      <c r="K111" s="368" t="n">
        <f aca="false">'Per item requirement'!X111*'Global Stock listing'!$H$39</f>
        <v>0</v>
      </c>
      <c r="L111" s="368" t="n">
        <f aca="false">'Per item requirement'!AA111*'Global Stock listing'!$H$43</f>
        <v>0</v>
      </c>
      <c r="M111" s="368" t="n">
        <f aca="false">'Per item requirement'!AJ111*'Global Stock listing'!$H$45</f>
        <v>0</v>
      </c>
      <c r="N111" s="369" t="n">
        <f aca="false">'Per item requirement'!AK111*'Global Stock listing'!$H$44</f>
        <v>0</v>
      </c>
    </row>
    <row r="112" customFormat="false" ht="15" hidden="false" customHeight="false" outlineLevel="0" collapsed="false">
      <c r="A112" s="358"/>
      <c r="B112" s="365" t="s">
        <v>139</v>
      </c>
      <c r="C112" s="365"/>
      <c r="D112" s="365"/>
      <c r="E112" s="365"/>
      <c r="F112" s="365"/>
      <c r="G112" s="366" t="n">
        <f aca="false">SUM(I112:N112)</f>
        <v>0</v>
      </c>
      <c r="H112" s="418" t="n">
        <f aca="false">SUM(I112:N112)</f>
        <v>0</v>
      </c>
      <c r="I112" s="367" t="n">
        <f aca="false">'Per item requirement'!M112*'Global Stock listing'!$H$28</f>
        <v>0</v>
      </c>
      <c r="J112" s="368" t="n">
        <f aca="false">'Per item requirement'!W112*'Global Stock listing'!$H$38</f>
        <v>0</v>
      </c>
      <c r="K112" s="368" t="n">
        <f aca="false">'Per item requirement'!X112*'Global Stock listing'!$H$39</f>
        <v>0</v>
      </c>
      <c r="L112" s="368" t="n">
        <f aca="false">'Per item requirement'!AA112*'Global Stock listing'!$H$43</f>
        <v>0</v>
      </c>
      <c r="M112" s="368" t="n">
        <f aca="false">'Per item requirement'!AJ112*'Global Stock listing'!$H$45</f>
        <v>0</v>
      </c>
      <c r="N112" s="369" t="n">
        <f aca="false">'Per item requirement'!AK112*'Global Stock listing'!$H$44</f>
        <v>0</v>
      </c>
    </row>
    <row r="113" customFormat="false" ht="15" hidden="false" customHeight="false" outlineLevel="0" collapsed="false">
      <c r="A113" s="358"/>
      <c r="B113" s="365" t="s">
        <v>140</v>
      </c>
      <c r="C113" s="365"/>
      <c r="D113" s="365"/>
      <c r="E113" s="365"/>
      <c r="F113" s="365"/>
      <c r="G113" s="366" t="n">
        <f aca="false">SUM(I113:N113)</f>
        <v>0</v>
      </c>
      <c r="H113" s="418" t="n">
        <f aca="false">SUM(I113:N113)</f>
        <v>0</v>
      </c>
      <c r="I113" s="367" t="n">
        <f aca="false">'Per item requirement'!M113*'Global Stock listing'!$H$28</f>
        <v>0</v>
      </c>
      <c r="J113" s="368" t="n">
        <f aca="false">'Per item requirement'!W113*'Global Stock listing'!$H$38</f>
        <v>0</v>
      </c>
      <c r="K113" s="368" t="n">
        <f aca="false">'Per item requirement'!X113*'Global Stock listing'!$H$39</f>
        <v>0</v>
      </c>
      <c r="L113" s="368" t="n">
        <f aca="false">'Per item requirement'!AA113*'Global Stock listing'!$H$43</f>
        <v>0</v>
      </c>
      <c r="M113" s="368" t="n">
        <f aca="false">'Per item requirement'!AJ113*'Global Stock listing'!$H$45</f>
        <v>0</v>
      </c>
      <c r="N113" s="369" t="n">
        <f aca="false">'Per item requirement'!AK113*'Global Stock listing'!$H$44</f>
        <v>0</v>
      </c>
    </row>
    <row r="114" customFormat="false" ht="15" hidden="false" customHeight="false" outlineLevel="0" collapsed="false">
      <c r="A114" s="358"/>
      <c r="B114" s="365" t="s">
        <v>141</v>
      </c>
      <c r="C114" s="365"/>
      <c r="D114" s="365"/>
      <c r="E114" s="365"/>
      <c r="F114" s="365"/>
      <c r="G114" s="366" t="n">
        <f aca="false">SUM(I114:N114)</f>
        <v>0</v>
      </c>
      <c r="H114" s="418" t="n">
        <f aca="false">SUM(I114:N114)</f>
        <v>0</v>
      </c>
      <c r="I114" s="367" t="n">
        <f aca="false">'Per item requirement'!M114*'Global Stock listing'!$H$28</f>
        <v>0</v>
      </c>
      <c r="J114" s="368" t="n">
        <f aca="false">'Per item requirement'!W114*'Global Stock listing'!$H$38</f>
        <v>0</v>
      </c>
      <c r="K114" s="368" t="n">
        <f aca="false">'Per item requirement'!X114*'Global Stock listing'!$H$39</f>
        <v>0</v>
      </c>
      <c r="L114" s="368" t="n">
        <f aca="false">'Per item requirement'!AA114*'Global Stock listing'!$H$43</f>
        <v>0</v>
      </c>
      <c r="M114" s="368" t="n">
        <f aca="false">'Per item requirement'!AJ114*'Global Stock listing'!$H$45</f>
        <v>0</v>
      </c>
      <c r="N114" s="369" t="n">
        <f aca="false">'Per item requirement'!AK114*'Global Stock listing'!$H$44</f>
        <v>0</v>
      </c>
    </row>
    <row r="115" customFormat="false" ht="15" hidden="false" customHeight="false" outlineLevel="0" collapsed="false">
      <c r="A115" s="358"/>
      <c r="B115" s="365" t="s">
        <v>142</v>
      </c>
      <c r="C115" s="365"/>
      <c r="D115" s="365"/>
      <c r="E115" s="365"/>
      <c r="F115" s="365"/>
      <c r="G115" s="366" t="n">
        <f aca="false">SUM(I115:N115)</f>
        <v>0</v>
      </c>
      <c r="H115" s="418" t="n">
        <f aca="false">SUM(I115:N115)</f>
        <v>0</v>
      </c>
      <c r="I115" s="367" t="n">
        <f aca="false">'Per item requirement'!M115*'Global Stock listing'!$H$28</f>
        <v>0</v>
      </c>
      <c r="J115" s="368" t="n">
        <f aca="false">'Per item requirement'!W115*'Global Stock listing'!$H$38</f>
        <v>0</v>
      </c>
      <c r="K115" s="368" t="n">
        <f aca="false">'Per item requirement'!X115*'Global Stock listing'!$H$39</f>
        <v>0</v>
      </c>
      <c r="L115" s="368" t="n">
        <f aca="false">'Per item requirement'!AA115*'Global Stock listing'!$H$43</f>
        <v>0</v>
      </c>
      <c r="M115" s="368" t="n">
        <f aca="false">'Per item requirement'!AJ115*'Global Stock listing'!$H$45</f>
        <v>0</v>
      </c>
      <c r="N115" s="369" t="n">
        <f aca="false">'Per item requirement'!AK115*'Global Stock listing'!$H$44</f>
        <v>0</v>
      </c>
    </row>
    <row r="116" customFormat="false" ht="15" hidden="false" customHeight="false" outlineLevel="0" collapsed="false">
      <c r="A116" s="358"/>
      <c r="B116" s="365" t="s">
        <v>143</v>
      </c>
      <c r="C116" s="365"/>
      <c r="D116" s="365"/>
      <c r="E116" s="365"/>
      <c r="F116" s="365"/>
      <c r="G116" s="366" t="n">
        <f aca="false">SUM(I116:N116)</f>
        <v>0</v>
      </c>
      <c r="H116" s="418" t="n">
        <f aca="false">SUM(I116:N116)</f>
        <v>0</v>
      </c>
      <c r="I116" s="367" t="n">
        <f aca="false">'Per item requirement'!M116*'Global Stock listing'!$H$28</f>
        <v>0</v>
      </c>
      <c r="J116" s="368" t="n">
        <f aca="false">'Per item requirement'!W116*'Global Stock listing'!$H$38</f>
        <v>0</v>
      </c>
      <c r="K116" s="368" t="n">
        <f aca="false">'Per item requirement'!X116*'Global Stock listing'!$H$39</f>
        <v>0</v>
      </c>
      <c r="L116" s="368" t="n">
        <f aca="false">'Per item requirement'!AA116*'Global Stock listing'!$H$43</f>
        <v>0</v>
      </c>
      <c r="M116" s="368" t="n">
        <f aca="false">'Per item requirement'!AJ116*'Global Stock listing'!$H$45</f>
        <v>0</v>
      </c>
      <c r="N116" s="369" t="n">
        <f aca="false">'Per item requirement'!AK116*'Global Stock listing'!$H$44</f>
        <v>0</v>
      </c>
    </row>
    <row r="117" customFormat="false" ht="15" hidden="false" customHeight="false" outlineLevel="0" collapsed="false">
      <c r="A117" s="358"/>
      <c r="B117" s="365" t="s">
        <v>144</v>
      </c>
      <c r="C117" s="365"/>
      <c r="D117" s="365"/>
      <c r="E117" s="365"/>
      <c r="F117" s="365"/>
      <c r="G117" s="366" t="n">
        <f aca="false">SUM(I117:N117)</f>
        <v>0</v>
      </c>
      <c r="H117" s="418" t="n">
        <f aca="false">SUM(I117:N117)</f>
        <v>0</v>
      </c>
      <c r="I117" s="367" t="n">
        <f aca="false">'Per item requirement'!M117*'Global Stock listing'!$H$28</f>
        <v>0</v>
      </c>
      <c r="J117" s="368" t="n">
        <f aca="false">'Per item requirement'!W117*'Global Stock listing'!$H$38</f>
        <v>0</v>
      </c>
      <c r="K117" s="368" t="n">
        <f aca="false">'Per item requirement'!X117*'Global Stock listing'!$H$39</f>
        <v>0</v>
      </c>
      <c r="L117" s="368" t="n">
        <f aca="false">'Per item requirement'!AA117*'Global Stock listing'!$H$43</f>
        <v>0</v>
      </c>
      <c r="M117" s="368" t="n">
        <f aca="false">'Per item requirement'!AJ117*'Global Stock listing'!$H$45</f>
        <v>0</v>
      </c>
      <c r="N117" s="369" t="n">
        <f aca="false">'Per item requirement'!AK117*'Global Stock listing'!$H$44</f>
        <v>0</v>
      </c>
    </row>
    <row r="118" customFormat="false" ht="15" hidden="false" customHeight="false" outlineLevel="0" collapsed="false">
      <c r="A118" s="358"/>
      <c r="B118" s="365" t="s">
        <v>145</v>
      </c>
      <c r="C118" s="365"/>
      <c r="D118" s="365"/>
      <c r="E118" s="365"/>
      <c r="F118" s="365"/>
      <c r="G118" s="366" t="n">
        <f aca="false">SUM(I118:N118)</f>
        <v>0</v>
      </c>
      <c r="H118" s="418" t="n">
        <f aca="false">SUM(I118:N118)</f>
        <v>0</v>
      </c>
      <c r="I118" s="367" t="n">
        <f aca="false">'Per item requirement'!M118*'Global Stock listing'!$H$28</f>
        <v>0</v>
      </c>
      <c r="J118" s="368" t="n">
        <f aca="false">'Per item requirement'!W118*'Global Stock listing'!$H$38</f>
        <v>0</v>
      </c>
      <c r="K118" s="368" t="n">
        <f aca="false">'Per item requirement'!X118*'Global Stock listing'!$H$39</f>
        <v>0</v>
      </c>
      <c r="L118" s="368" t="n">
        <f aca="false">'Per item requirement'!AA118*'Global Stock listing'!$H$43</f>
        <v>0</v>
      </c>
      <c r="M118" s="368" t="n">
        <f aca="false">'Per item requirement'!AJ118*'Global Stock listing'!$H$45</f>
        <v>0</v>
      </c>
      <c r="N118" s="369" t="n">
        <f aca="false">'Per item requirement'!AK118*'Global Stock listing'!$H$44</f>
        <v>0</v>
      </c>
    </row>
    <row r="119" customFormat="false" ht="15" hidden="false" customHeight="false" outlineLevel="0" collapsed="false">
      <c r="A119" s="358"/>
      <c r="B119" s="365" t="s">
        <v>146</v>
      </c>
      <c r="C119" s="365"/>
      <c r="D119" s="365"/>
      <c r="E119" s="365"/>
      <c r="F119" s="365"/>
      <c r="G119" s="366" t="n">
        <f aca="false">SUM(I119:N119)</f>
        <v>0</v>
      </c>
      <c r="H119" s="418" t="n">
        <f aca="false">SUM(I119:N119)</f>
        <v>0</v>
      </c>
      <c r="I119" s="367" t="n">
        <f aca="false">'Per item requirement'!M119*'Global Stock listing'!$H$28</f>
        <v>0</v>
      </c>
      <c r="J119" s="368" t="n">
        <f aca="false">'Per item requirement'!W119*'Global Stock listing'!$H$38</f>
        <v>0</v>
      </c>
      <c r="K119" s="368" t="n">
        <f aca="false">'Per item requirement'!X119*'Global Stock listing'!$H$39</f>
        <v>0</v>
      </c>
      <c r="L119" s="368" t="n">
        <f aca="false">'Per item requirement'!AA119*'Global Stock listing'!$H$43</f>
        <v>0</v>
      </c>
      <c r="M119" s="368" t="n">
        <f aca="false">'Per item requirement'!AJ119*'Global Stock listing'!$H$45</f>
        <v>0</v>
      </c>
      <c r="N119" s="369" t="n">
        <f aca="false">'Per item requirement'!AK119*'Global Stock listing'!$H$44</f>
        <v>0</v>
      </c>
    </row>
    <row r="120" customFormat="false" ht="15" hidden="false" customHeight="false" outlineLevel="0" collapsed="false">
      <c r="A120" s="358"/>
      <c r="B120" s="365" t="s">
        <v>147</v>
      </c>
      <c r="C120" s="365"/>
      <c r="D120" s="365"/>
      <c r="E120" s="365"/>
      <c r="F120" s="365"/>
      <c r="G120" s="366" t="n">
        <f aca="false">SUM(I120:N120)</f>
        <v>0</v>
      </c>
      <c r="H120" s="418" t="n">
        <f aca="false">SUM(I120:N120)</f>
        <v>0</v>
      </c>
      <c r="I120" s="367" t="n">
        <f aca="false">'Per item requirement'!M120*'Global Stock listing'!$H$28</f>
        <v>0</v>
      </c>
      <c r="J120" s="368" t="n">
        <f aca="false">'Per item requirement'!W120*'Global Stock listing'!$H$38</f>
        <v>0</v>
      </c>
      <c r="K120" s="368" t="n">
        <f aca="false">'Per item requirement'!X120*'Global Stock listing'!$H$39</f>
        <v>0</v>
      </c>
      <c r="L120" s="368" t="n">
        <f aca="false">'Per item requirement'!AA120*'Global Stock listing'!$H$43</f>
        <v>0</v>
      </c>
      <c r="M120" s="368" t="n">
        <f aca="false">'Per item requirement'!AJ120*'Global Stock listing'!$H$45</f>
        <v>0</v>
      </c>
      <c r="N120" s="369" t="n">
        <f aca="false">'Per item requirement'!AK120*'Global Stock listing'!$H$44</f>
        <v>0</v>
      </c>
    </row>
    <row r="121" customFormat="false" ht="15" hidden="false" customHeight="false" outlineLevel="0" collapsed="false">
      <c r="A121" s="358"/>
      <c r="B121" s="365" t="s">
        <v>148</v>
      </c>
      <c r="C121" s="365"/>
      <c r="D121" s="365"/>
      <c r="E121" s="365"/>
      <c r="F121" s="365"/>
      <c r="G121" s="366" t="n">
        <f aca="false">SUM(I121:N121)</f>
        <v>0</v>
      </c>
      <c r="H121" s="418" t="n">
        <f aca="false">SUM(I121:N121)</f>
        <v>0</v>
      </c>
      <c r="I121" s="367" t="n">
        <f aca="false">'Per item requirement'!M121*'Global Stock listing'!$H$28</f>
        <v>0</v>
      </c>
      <c r="J121" s="368" t="n">
        <f aca="false">'Per item requirement'!W121*'Global Stock listing'!$H$38</f>
        <v>0</v>
      </c>
      <c r="K121" s="368" t="n">
        <f aca="false">'Per item requirement'!X121*'Global Stock listing'!$H$39</f>
        <v>0</v>
      </c>
      <c r="L121" s="368" t="n">
        <f aca="false">'Per item requirement'!AA121*'Global Stock listing'!$H$43</f>
        <v>0</v>
      </c>
      <c r="M121" s="368" t="n">
        <f aca="false">'Per item requirement'!AJ121*'Global Stock listing'!$H$45</f>
        <v>0</v>
      </c>
      <c r="N121" s="369" t="n">
        <f aca="false">'Per item requirement'!AK121*'Global Stock listing'!$H$44</f>
        <v>0</v>
      </c>
    </row>
    <row r="122" customFormat="false" ht="15" hidden="false" customHeight="false" outlineLevel="0" collapsed="false">
      <c r="A122" s="358"/>
      <c r="B122" s="365" t="s">
        <v>149</v>
      </c>
      <c r="C122" s="365"/>
      <c r="D122" s="365"/>
      <c r="E122" s="365"/>
      <c r="F122" s="365"/>
      <c r="G122" s="366" t="n">
        <f aca="false">SUM(I122:N122)</f>
        <v>0</v>
      </c>
      <c r="H122" s="418" t="n">
        <f aca="false">SUM(I122:N122)</f>
        <v>0</v>
      </c>
      <c r="I122" s="367" t="n">
        <f aca="false">'Per item requirement'!M122*'Global Stock listing'!$H$28</f>
        <v>0</v>
      </c>
      <c r="J122" s="368" t="n">
        <f aca="false">'Per item requirement'!W122*'Global Stock listing'!$H$38</f>
        <v>0</v>
      </c>
      <c r="K122" s="368" t="n">
        <f aca="false">'Per item requirement'!X122*'Global Stock listing'!$H$39</f>
        <v>0</v>
      </c>
      <c r="L122" s="368" t="n">
        <f aca="false">'Per item requirement'!AA122*'Global Stock listing'!$H$43</f>
        <v>0</v>
      </c>
      <c r="M122" s="368" t="n">
        <f aca="false">'Per item requirement'!AJ122*'Global Stock listing'!$H$45</f>
        <v>0</v>
      </c>
      <c r="N122" s="369" t="n">
        <f aca="false">'Per item requirement'!AK122*'Global Stock listing'!$H$44</f>
        <v>0</v>
      </c>
    </row>
    <row r="123" customFormat="false" ht="15" hidden="false" customHeight="false" outlineLevel="0" collapsed="false">
      <c r="A123" s="358"/>
      <c r="B123" s="365" t="s">
        <v>150</v>
      </c>
      <c r="C123" s="365"/>
      <c r="D123" s="365"/>
      <c r="E123" s="365"/>
      <c r="F123" s="365"/>
      <c r="G123" s="366" t="n">
        <f aca="false">SUM(I123:N123)</f>
        <v>0</v>
      </c>
      <c r="H123" s="418" t="n">
        <f aca="false">SUM(I123:N123)</f>
        <v>0</v>
      </c>
      <c r="I123" s="367" t="n">
        <f aca="false">'Per item requirement'!M123*'Global Stock listing'!$H$28</f>
        <v>0</v>
      </c>
      <c r="J123" s="368" t="n">
        <f aca="false">'Per item requirement'!W123*'Global Stock listing'!$H$38</f>
        <v>0</v>
      </c>
      <c r="K123" s="368" t="n">
        <f aca="false">'Per item requirement'!X123*'Global Stock listing'!$H$39</f>
        <v>0</v>
      </c>
      <c r="L123" s="368" t="n">
        <f aca="false">'Per item requirement'!AA123*'Global Stock listing'!$H$43</f>
        <v>0</v>
      </c>
      <c r="M123" s="368" t="n">
        <f aca="false">'Per item requirement'!AJ123*'Global Stock listing'!$H$45</f>
        <v>0</v>
      </c>
      <c r="N123" s="369" t="n">
        <f aca="false">'Per item requirement'!AK123*'Global Stock listing'!$H$44</f>
        <v>0</v>
      </c>
    </row>
    <row r="124" customFormat="false" ht="15" hidden="false" customHeight="false" outlineLevel="0" collapsed="false">
      <c r="A124" s="358"/>
      <c r="B124" s="365" t="s">
        <v>151</v>
      </c>
      <c r="C124" s="365"/>
      <c r="D124" s="365"/>
      <c r="E124" s="365"/>
      <c r="F124" s="365"/>
      <c r="G124" s="366" t="n">
        <f aca="false">SUM(I124:N124)</f>
        <v>0</v>
      </c>
      <c r="H124" s="418" t="n">
        <f aca="false">SUM(I124:N124)</f>
        <v>0</v>
      </c>
      <c r="I124" s="367" t="n">
        <f aca="false">'Per item requirement'!M124*'Global Stock listing'!$H$28</f>
        <v>0</v>
      </c>
      <c r="J124" s="368" t="n">
        <f aca="false">'Per item requirement'!W124*'Global Stock listing'!$H$38</f>
        <v>0</v>
      </c>
      <c r="K124" s="368" t="n">
        <f aca="false">'Per item requirement'!X124*'Global Stock listing'!$H$39</f>
        <v>0</v>
      </c>
      <c r="L124" s="368" t="n">
        <f aca="false">'Per item requirement'!AA124*'Global Stock listing'!$H$43</f>
        <v>0</v>
      </c>
      <c r="M124" s="368" t="n">
        <f aca="false">'Per item requirement'!AJ124*'Global Stock listing'!$H$45</f>
        <v>0</v>
      </c>
      <c r="N124" s="369" t="n">
        <f aca="false">'Per item requirement'!AK124*'Global Stock listing'!$H$44</f>
        <v>0</v>
      </c>
    </row>
    <row r="125" customFormat="false" ht="15" hidden="false" customHeight="false" outlineLevel="0" collapsed="false">
      <c r="A125" s="358"/>
      <c r="B125" s="365" t="s">
        <v>152</v>
      </c>
      <c r="C125" s="365"/>
      <c r="D125" s="365"/>
      <c r="E125" s="365"/>
      <c r="F125" s="365"/>
      <c r="G125" s="366" t="n">
        <f aca="false">SUM(I125:N125)</f>
        <v>0</v>
      </c>
      <c r="H125" s="418" t="n">
        <f aca="false">SUM(I125:N125)</f>
        <v>0</v>
      </c>
      <c r="I125" s="367" t="n">
        <f aca="false">'Per item requirement'!M125*'Global Stock listing'!$H$28</f>
        <v>0</v>
      </c>
      <c r="J125" s="368" t="n">
        <f aca="false">'Per item requirement'!W125*'Global Stock listing'!$H$38</f>
        <v>0</v>
      </c>
      <c r="K125" s="368" t="n">
        <f aca="false">'Per item requirement'!X125*'Global Stock listing'!$H$39</f>
        <v>0</v>
      </c>
      <c r="L125" s="368" t="n">
        <f aca="false">'Per item requirement'!AA125*'Global Stock listing'!$H$43</f>
        <v>0</v>
      </c>
      <c r="M125" s="368" t="n">
        <f aca="false">'Per item requirement'!AJ125*'Global Stock listing'!$H$45</f>
        <v>0</v>
      </c>
      <c r="N125" s="369" t="n">
        <f aca="false">'Per item requirement'!AK125*'Global Stock listing'!$H$44</f>
        <v>0</v>
      </c>
    </row>
    <row r="126" customFormat="false" ht="15" hidden="false" customHeight="false" outlineLevel="0" collapsed="false">
      <c r="A126" s="358"/>
      <c r="B126" s="365" t="s">
        <v>153</v>
      </c>
      <c r="C126" s="365"/>
      <c r="D126" s="365"/>
      <c r="E126" s="365"/>
      <c r="F126" s="365"/>
      <c r="G126" s="366" t="n">
        <f aca="false">SUM(I126:N126)</f>
        <v>0</v>
      </c>
      <c r="H126" s="418" t="n">
        <f aca="false">SUM(I126:N126)</f>
        <v>0</v>
      </c>
      <c r="I126" s="367" t="n">
        <f aca="false">'Per item requirement'!M126*'Global Stock listing'!$H$28</f>
        <v>0</v>
      </c>
      <c r="J126" s="368" t="n">
        <f aca="false">'Per item requirement'!W126*'Global Stock listing'!$H$38</f>
        <v>0</v>
      </c>
      <c r="K126" s="368" t="n">
        <f aca="false">'Per item requirement'!X126*'Global Stock listing'!$H$39</f>
        <v>0</v>
      </c>
      <c r="L126" s="368" t="n">
        <f aca="false">'Per item requirement'!AA126*'Global Stock listing'!$H$43</f>
        <v>0</v>
      </c>
      <c r="M126" s="368" t="n">
        <f aca="false">'Per item requirement'!AJ126*'Global Stock listing'!$H$45</f>
        <v>0</v>
      </c>
      <c r="N126" s="369" t="n">
        <f aca="false">'Per item requirement'!AK126*'Global Stock listing'!$H$44</f>
        <v>0</v>
      </c>
    </row>
    <row r="127" customFormat="false" ht="15" hidden="false" customHeight="false" outlineLevel="0" collapsed="false">
      <c r="A127" s="358"/>
      <c r="B127" s="365" t="s">
        <v>154</v>
      </c>
      <c r="C127" s="365"/>
      <c r="D127" s="365"/>
      <c r="E127" s="365"/>
      <c r="F127" s="365"/>
      <c r="G127" s="366" t="n">
        <f aca="false">SUM(I127:N127)</f>
        <v>0</v>
      </c>
      <c r="H127" s="418" t="n">
        <f aca="false">SUM(I127:N127)</f>
        <v>0</v>
      </c>
      <c r="I127" s="367" t="n">
        <f aca="false">'Per item requirement'!M127*'Global Stock listing'!$H$28</f>
        <v>0</v>
      </c>
      <c r="J127" s="368" t="n">
        <f aca="false">'Per item requirement'!W127*'Global Stock listing'!$H$38</f>
        <v>0</v>
      </c>
      <c r="K127" s="368" t="n">
        <f aca="false">'Per item requirement'!X127*'Global Stock listing'!$H$39</f>
        <v>0</v>
      </c>
      <c r="L127" s="368" t="n">
        <f aca="false">'Per item requirement'!AA127*'Global Stock listing'!$H$43</f>
        <v>0</v>
      </c>
      <c r="M127" s="368" t="n">
        <f aca="false">'Per item requirement'!AJ127*'Global Stock listing'!$H$45</f>
        <v>0</v>
      </c>
      <c r="N127" s="369" t="n">
        <f aca="false">'Per item requirement'!AK127*'Global Stock listing'!$H$44</f>
        <v>0</v>
      </c>
    </row>
    <row r="128" customFormat="false" ht="15" hidden="false" customHeight="false" outlineLevel="0" collapsed="false">
      <c r="A128" s="358"/>
      <c r="B128" s="365" t="s">
        <v>155</v>
      </c>
      <c r="C128" s="365"/>
      <c r="D128" s="365"/>
      <c r="E128" s="365"/>
      <c r="F128" s="365"/>
      <c r="G128" s="366" t="n">
        <f aca="false">SUM(I128:N128)</f>
        <v>0</v>
      </c>
      <c r="H128" s="418" t="n">
        <f aca="false">SUM(I128:N128)</f>
        <v>0</v>
      </c>
      <c r="I128" s="367" t="n">
        <f aca="false">'Per item requirement'!M128*'Global Stock listing'!$H$28</f>
        <v>0</v>
      </c>
      <c r="J128" s="368" t="n">
        <f aca="false">'Per item requirement'!W128*'Global Stock listing'!$H$38</f>
        <v>0</v>
      </c>
      <c r="K128" s="368" t="n">
        <f aca="false">'Per item requirement'!X128*'Global Stock listing'!$H$39</f>
        <v>0</v>
      </c>
      <c r="L128" s="368" t="n">
        <f aca="false">'Per item requirement'!AA128*'Global Stock listing'!$H$43</f>
        <v>0</v>
      </c>
      <c r="M128" s="368" t="n">
        <f aca="false">'Per item requirement'!AJ128*'Global Stock listing'!$H$45</f>
        <v>0</v>
      </c>
      <c r="N128" s="369" t="n">
        <f aca="false">'Per item requirement'!AK128*'Global Stock listing'!$H$44</f>
        <v>0</v>
      </c>
    </row>
    <row r="129" customFormat="false" ht="15" hidden="false" customHeight="false" outlineLevel="0" collapsed="false">
      <c r="A129" s="358"/>
      <c r="B129" s="365" t="s">
        <v>156</v>
      </c>
      <c r="C129" s="365"/>
      <c r="D129" s="365"/>
      <c r="E129" s="365"/>
      <c r="F129" s="365"/>
      <c r="G129" s="366" t="n">
        <f aca="false">SUM(I129:N129)</f>
        <v>0</v>
      </c>
      <c r="H129" s="418" t="n">
        <f aca="false">SUM(I129:N129)</f>
        <v>0</v>
      </c>
      <c r="I129" s="367" t="n">
        <f aca="false">'Per item requirement'!M129*'Global Stock listing'!$H$28</f>
        <v>0</v>
      </c>
      <c r="J129" s="368" t="n">
        <f aca="false">'Per item requirement'!W129*'Global Stock listing'!$H$38</f>
        <v>0</v>
      </c>
      <c r="K129" s="368" t="n">
        <f aca="false">'Per item requirement'!X129*'Global Stock listing'!$H$39</f>
        <v>0</v>
      </c>
      <c r="L129" s="368" t="n">
        <f aca="false">'Per item requirement'!AA129*'Global Stock listing'!$H$43</f>
        <v>0</v>
      </c>
      <c r="M129" s="368" t="n">
        <f aca="false">'Per item requirement'!AJ129*'Global Stock listing'!$H$45</f>
        <v>0</v>
      </c>
      <c r="N129" s="369" t="n">
        <f aca="false">'Per item requirement'!AK129*'Global Stock listing'!$H$44</f>
        <v>0</v>
      </c>
    </row>
    <row r="130" customFormat="false" ht="15" hidden="false" customHeight="false" outlineLevel="0" collapsed="false">
      <c r="A130" s="358"/>
      <c r="B130" s="365" t="s">
        <v>157</v>
      </c>
      <c r="C130" s="365"/>
      <c r="D130" s="365"/>
      <c r="E130" s="365"/>
      <c r="F130" s="365"/>
      <c r="G130" s="366" t="n">
        <f aca="false">SUM(I130:N130)</f>
        <v>0</v>
      </c>
      <c r="H130" s="418" t="n">
        <f aca="false">SUM(I130:N130)</f>
        <v>0</v>
      </c>
      <c r="I130" s="367" t="n">
        <f aca="false">'Per item requirement'!M130*'Global Stock listing'!$H$28</f>
        <v>0</v>
      </c>
      <c r="J130" s="368" t="n">
        <f aca="false">'Per item requirement'!W130*'Global Stock listing'!$H$38</f>
        <v>0</v>
      </c>
      <c r="K130" s="368" t="n">
        <f aca="false">'Per item requirement'!X130*'Global Stock listing'!$H$39</f>
        <v>0</v>
      </c>
      <c r="L130" s="368" t="n">
        <f aca="false">'Per item requirement'!AA130*'Global Stock listing'!$H$43</f>
        <v>0</v>
      </c>
      <c r="M130" s="368" t="n">
        <f aca="false">'Per item requirement'!AJ130*'Global Stock listing'!$H$45</f>
        <v>0</v>
      </c>
      <c r="N130" s="369" t="n">
        <f aca="false">'Per item requirement'!AK130*'Global Stock listing'!$H$44</f>
        <v>0</v>
      </c>
    </row>
    <row r="131" customFormat="false" ht="15" hidden="false" customHeight="false" outlineLevel="0" collapsed="false">
      <c r="A131" s="358"/>
      <c r="B131" s="365" t="s">
        <v>158</v>
      </c>
      <c r="C131" s="365"/>
      <c r="D131" s="365"/>
      <c r="E131" s="365"/>
      <c r="F131" s="365"/>
      <c r="G131" s="366" t="n">
        <f aca="false">SUM(I131:N131)</f>
        <v>0</v>
      </c>
      <c r="H131" s="418" t="n">
        <f aca="false">SUM(I131:N131)</f>
        <v>0</v>
      </c>
      <c r="I131" s="367" t="n">
        <f aca="false">'Per item requirement'!M131*'Global Stock listing'!$H$28</f>
        <v>0</v>
      </c>
      <c r="J131" s="368" t="n">
        <f aca="false">'Per item requirement'!W131*'Global Stock listing'!$H$38</f>
        <v>0</v>
      </c>
      <c r="K131" s="368" t="n">
        <f aca="false">'Per item requirement'!X131*'Global Stock listing'!$H$39</f>
        <v>0</v>
      </c>
      <c r="L131" s="368" t="n">
        <f aca="false">'Per item requirement'!AA131*'Global Stock listing'!$H$43</f>
        <v>0</v>
      </c>
      <c r="M131" s="368" t="n">
        <f aca="false">'Per item requirement'!AJ131*'Global Stock listing'!$H$45</f>
        <v>0</v>
      </c>
      <c r="N131" s="369" t="n">
        <f aca="false">'Per item requirement'!AK131*'Global Stock listing'!$H$44</f>
        <v>0</v>
      </c>
    </row>
    <row r="132" customFormat="false" ht="15" hidden="false" customHeight="false" outlineLevel="0" collapsed="false">
      <c r="A132" s="358"/>
      <c r="B132" s="365" t="s">
        <v>159</v>
      </c>
      <c r="C132" s="365"/>
      <c r="D132" s="365"/>
      <c r="E132" s="365"/>
      <c r="F132" s="365"/>
      <c r="G132" s="366" t="n">
        <f aca="false">SUM(I132:N132)</f>
        <v>0</v>
      </c>
      <c r="H132" s="418" t="n">
        <f aca="false">SUM(I132:N132)</f>
        <v>0</v>
      </c>
      <c r="I132" s="367" t="n">
        <f aca="false">'Per item requirement'!M132*'Global Stock listing'!$H$28</f>
        <v>0</v>
      </c>
      <c r="J132" s="368" t="n">
        <f aca="false">'Per item requirement'!W132*'Global Stock listing'!$H$38</f>
        <v>0</v>
      </c>
      <c r="K132" s="368" t="n">
        <f aca="false">'Per item requirement'!X132*'Global Stock listing'!$H$39</f>
        <v>0</v>
      </c>
      <c r="L132" s="368" t="n">
        <f aca="false">'Per item requirement'!AA132*'Global Stock listing'!$H$43</f>
        <v>0</v>
      </c>
      <c r="M132" s="368" t="n">
        <f aca="false">'Per item requirement'!AJ132*'Global Stock listing'!$H$45</f>
        <v>0</v>
      </c>
      <c r="N132" s="369" t="n">
        <f aca="false">'Per item requirement'!AK132*'Global Stock listing'!$H$44</f>
        <v>0</v>
      </c>
    </row>
    <row r="133" customFormat="false" ht="15" hidden="false" customHeight="false" outlineLevel="0" collapsed="false">
      <c r="A133" s="358"/>
      <c r="B133" s="365" t="s">
        <v>160</v>
      </c>
      <c r="C133" s="365"/>
      <c r="D133" s="365"/>
      <c r="E133" s="365"/>
      <c r="F133" s="365"/>
      <c r="G133" s="366" t="n">
        <f aca="false">SUM(I133:N133)</f>
        <v>0</v>
      </c>
      <c r="H133" s="418" t="n">
        <f aca="false">SUM(I133:N133)</f>
        <v>0</v>
      </c>
      <c r="I133" s="367" t="n">
        <f aca="false">'Per item requirement'!M133*'Global Stock listing'!$H$28</f>
        <v>0</v>
      </c>
      <c r="J133" s="368" t="n">
        <f aca="false">'Per item requirement'!W133*'Global Stock listing'!$H$38</f>
        <v>0</v>
      </c>
      <c r="K133" s="368" t="n">
        <f aca="false">'Per item requirement'!X133*'Global Stock listing'!$H$39</f>
        <v>0</v>
      </c>
      <c r="L133" s="368" t="n">
        <f aca="false">'Per item requirement'!AA133*'Global Stock listing'!$H$43</f>
        <v>0</v>
      </c>
      <c r="M133" s="368" t="n">
        <f aca="false">'Per item requirement'!AJ133*'Global Stock listing'!$H$45</f>
        <v>0</v>
      </c>
      <c r="N133" s="369" t="n">
        <f aca="false">'Per item requirement'!AK133*'Global Stock listing'!$H$44</f>
        <v>0</v>
      </c>
    </row>
    <row r="134" customFormat="false" ht="15" hidden="false" customHeight="false" outlineLevel="0" collapsed="false">
      <c r="A134" s="358"/>
      <c r="B134" s="365" t="s">
        <v>161</v>
      </c>
      <c r="C134" s="365"/>
      <c r="D134" s="365"/>
      <c r="E134" s="365"/>
      <c r="F134" s="365"/>
      <c r="G134" s="366" t="n">
        <f aca="false">SUM(I134:N134)</f>
        <v>0</v>
      </c>
      <c r="H134" s="418" t="n">
        <f aca="false">SUM(I134:N134)</f>
        <v>0</v>
      </c>
      <c r="I134" s="367" t="n">
        <f aca="false">'Per item requirement'!M134*'Global Stock listing'!$H$28</f>
        <v>0</v>
      </c>
      <c r="J134" s="368" t="n">
        <f aca="false">'Per item requirement'!W134*'Global Stock listing'!$H$38</f>
        <v>0</v>
      </c>
      <c r="K134" s="368" t="n">
        <f aca="false">'Per item requirement'!X134*'Global Stock listing'!$H$39</f>
        <v>0</v>
      </c>
      <c r="L134" s="368" t="n">
        <f aca="false">'Per item requirement'!AA134*'Global Stock listing'!$H$43</f>
        <v>0</v>
      </c>
      <c r="M134" s="368" t="n">
        <f aca="false">'Per item requirement'!AJ134*'Global Stock listing'!$H$45</f>
        <v>0</v>
      </c>
      <c r="N134" s="369" t="n">
        <f aca="false">'Per item requirement'!AK134*'Global Stock listing'!$H$44</f>
        <v>0</v>
      </c>
    </row>
    <row r="135" customFormat="false" ht="15" hidden="false" customHeight="false" outlineLevel="0" collapsed="false">
      <c r="A135" s="358"/>
      <c r="B135" s="365" t="s">
        <v>162</v>
      </c>
      <c r="C135" s="365"/>
      <c r="D135" s="365"/>
      <c r="E135" s="365"/>
      <c r="F135" s="365"/>
      <c r="G135" s="366" t="n">
        <f aca="false">SUM(I135:N135)</f>
        <v>0</v>
      </c>
      <c r="H135" s="418" t="n">
        <f aca="false">SUM(I135:N135)</f>
        <v>0</v>
      </c>
      <c r="I135" s="367" t="n">
        <f aca="false">'Per item requirement'!M135*'Global Stock listing'!$H$28</f>
        <v>0</v>
      </c>
      <c r="J135" s="368" t="n">
        <f aca="false">'Per item requirement'!W135*'Global Stock listing'!$H$38</f>
        <v>0</v>
      </c>
      <c r="K135" s="368" t="n">
        <f aca="false">'Per item requirement'!X135*'Global Stock listing'!$H$39</f>
        <v>0</v>
      </c>
      <c r="L135" s="368" t="n">
        <f aca="false">'Per item requirement'!AA135*'Global Stock listing'!$H$43</f>
        <v>0</v>
      </c>
      <c r="M135" s="368" t="n">
        <f aca="false">'Per item requirement'!AJ135*'Global Stock listing'!$H$45</f>
        <v>0</v>
      </c>
      <c r="N135" s="369" t="n">
        <f aca="false">'Per item requirement'!AK135*'Global Stock listing'!$H$44</f>
        <v>0</v>
      </c>
    </row>
    <row r="136" customFormat="false" ht="15" hidden="false" customHeight="false" outlineLevel="0" collapsed="false">
      <c r="A136" s="358"/>
      <c r="B136" s="365" t="s">
        <v>163</v>
      </c>
      <c r="C136" s="365"/>
      <c r="D136" s="365"/>
      <c r="E136" s="365"/>
      <c r="F136" s="365"/>
      <c r="G136" s="366" t="n">
        <f aca="false">SUM(I136:N136)</f>
        <v>0</v>
      </c>
      <c r="H136" s="418" t="n">
        <f aca="false">SUM(I136:N136)</f>
        <v>0</v>
      </c>
      <c r="I136" s="367" t="n">
        <f aca="false">'Per item requirement'!M136*'Global Stock listing'!$H$28</f>
        <v>0</v>
      </c>
      <c r="J136" s="368" t="n">
        <f aca="false">'Per item requirement'!W136*'Global Stock listing'!$H$38</f>
        <v>0</v>
      </c>
      <c r="K136" s="368" t="n">
        <f aca="false">'Per item requirement'!X136*'Global Stock listing'!$H$39</f>
        <v>0</v>
      </c>
      <c r="L136" s="368" t="n">
        <f aca="false">'Per item requirement'!AA136*'Global Stock listing'!$H$43</f>
        <v>0</v>
      </c>
      <c r="M136" s="368" t="n">
        <f aca="false">'Per item requirement'!AJ136*'Global Stock listing'!$H$45</f>
        <v>0</v>
      </c>
      <c r="N136" s="369" t="n">
        <f aca="false">'Per item requirement'!AK136*'Global Stock listing'!$H$44</f>
        <v>0</v>
      </c>
    </row>
    <row r="137" customFormat="false" ht="15" hidden="false" customHeight="false" outlineLevel="0" collapsed="false">
      <c r="A137" s="358"/>
      <c r="B137" s="365" t="s">
        <v>164</v>
      </c>
      <c r="C137" s="365"/>
      <c r="D137" s="365"/>
      <c r="E137" s="365"/>
      <c r="F137" s="365"/>
      <c r="G137" s="366" t="n">
        <f aca="false">SUM(I137:N137)</f>
        <v>0</v>
      </c>
      <c r="H137" s="418" t="n">
        <f aca="false">SUM(I137:N137)</f>
        <v>0</v>
      </c>
      <c r="I137" s="367" t="n">
        <f aca="false">'Per item requirement'!M137*'Global Stock listing'!$H$28</f>
        <v>0</v>
      </c>
      <c r="J137" s="368" t="n">
        <f aca="false">'Per item requirement'!W137*'Global Stock listing'!$H$38</f>
        <v>0</v>
      </c>
      <c r="K137" s="368" t="n">
        <f aca="false">'Per item requirement'!X137*'Global Stock listing'!$H$39</f>
        <v>0</v>
      </c>
      <c r="L137" s="368" t="n">
        <f aca="false">'Per item requirement'!AA137*'Global Stock listing'!$H$43</f>
        <v>0</v>
      </c>
      <c r="M137" s="368" t="n">
        <f aca="false">'Per item requirement'!AJ137*'Global Stock listing'!$H$45</f>
        <v>0</v>
      </c>
      <c r="N137" s="369" t="n">
        <f aca="false">'Per item requirement'!AK137*'Global Stock listing'!$H$44</f>
        <v>0</v>
      </c>
    </row>
    <row r="138" customFormat="false" ht="15" hidden="false" customHeight="false" outlineLevel="0" collapsed="false">
      <c r="A138" s="358"/>
      <c r="B138" s="365" t="s">
        <v>165</v>
      </c>
      <c r="C138" s="365"/>
      <c r="D138" s="365"/>
      <c r="E138" s="365"/>
      <c r="F138" s="365"/>
      <c r="G138" s="366" t="n">
        <f aca="false">SUM(I138:N138)</f>
        <v>0</v>
      </c>
      <c r="H138" s="418" t="n">
        <f aca="false">SUM(I138:N138)</f>
        <v>0</v>
      </c>
      <c r="I138" s="367" t="n">
        <f aca="false">'Per item requirement'!M138*'Global Stock listing'!$H$28</f>
        <v>0</v>
      </c>
      <c r="J138" s="368" t="n">
        <f aca="false">'Per item requirement'!W138*'Global Stock listing'!$H$38</f>
        <v>0</v>
      </c>
      <c r="K138" s="368" t="n">
        <f aca="false">'Per item requirement'!X138*'Global Stock listing'!$H$39</f>
        <v>0</v>
      </c>
      <c r="L138" s="368" t="n">
        <f aca="false">'Per item requirement'!AA138*'Global Stock listing'!$H$43</f>
        <v>0</v>
      </c>
      <c r="M138" s="368" t="n">
        <f aca="false">'Per item requirement'!AJ138*'Global Stock listing'!$H$45</f>
        <v>0</v>
      </c>
      <c r="N138" s="369" t="n">
        <f aca="false">'Per item requirement'!AK138*'Global Stock listing'!$H$44</f>
        <v>0</v>
      </c>
    </row>
    <row r="139" customFormat="false" ht="15" hidden="false" customHeight="false" outlineLevel="0" collapsed="false">
      <c r="A139" s="358"/>
      <c r="B139" s="365" t="s">
        <v>166</v>
      </c>
      <c r="C139" s="365"/>
      <c r="D139" s="365"/>
      <c r="E139" s="365"/>
      <c r="F139" s="365"/>
      <c r="G139" s="366" t="n">
        <f aca="false">SUM(I139:N139)</f>
        <v>0</v>
      </c>
      <c r="H139" s="418" t="n">
        <f aca="false">SUM(I139:N139)</f>
        <v>0</v>
      </c>
      <c r="I139" s="367" t="n">
        <f aca="false">'Per item requirement'!M139*'Global Stock listing'!$H$28</f>
        <v>0</v>
      </c>
      <c r="J139" s="368" t="n">
        <f aca="false">'Per item requirement'!W139*'Global Stock listing'!$H$38</f>
        <v>0</v>
      </c>
      <c r="K139" s="368" t="n">
        <f aca="false">'Per item requirement'!X139*'Global Stock listing'!$H$39</f>
        <v>0</v>
      </c>
      <c r="L139" s="368" t="n">
        <f aca="false">'Per item requirement'!AA139*'Global Stock listing'!$H$43</f>
        <v>0</v>
      </c>
      <c r="M139" s="368" t="n">
        <f aca="false">'Per item requirement'!AJ139*'Global Stock listing'!$H$45</f>
        <v>0</v>
      </c>
      <c r="N139" s="369" t="n">
        <f aca="false">'Per item requirement'!AK139*'Global Stock listing'!$H$44</f>
        <v>0</v>
      </c>
    </row>
    <row r="140" customFormat="false" ht="15" hidden="false" customHeight="false" outlineLevel="0" collapsed="false">
      <c r="A140" s="358"/>
      <c r="B140" s="365" t="s">
        <v>167</v>
      </c>
      <c r="C140" s="365"/>
      <c r="D140" s="365"/>
      <c r="E140" s="365"/>
      <c r="F140" s="365"/>
      <c r="G140" s="366" t="n">
        <f aca="false">SUM(I140:N140)</f>
        <v>0</v>
      </c>
      <c r="H140" s="418" t="n">
        <f aca="false">SUM(I140:N140)</f>
        <v>0</v>
      </c>
      <c r="I140" s="367" t="n">
        <f aca="false">'Per item requirement'!M140*'Global Stock listing'!$H$28</f>
        <v>0</v>
      </c>
      <c r="J140" s="368" t="n">
        <f aca="false">'Per item requirement'!W140*'Global Stock listing'!$H$38</f>
        <v>0</v>
      </c>
      <c r="K140" s="368" t="n">
        <f aca="false">'Per item requirement'!X140*'Global Stock listing'!$H$39</f>
        <v>0</v>
      </c>
      <c r="L140" s="368" t="n">
        <f aca="false">'Per item requirement'!AA140*'Global Stock listing'!$H$43</f>
        <v>0</v>
      </c>
      <c r="M140" s="368" t="n">
        <f aca="false">'Per item requirement'!AJ140*'Global Stock listing'!$H$45</f>
        <v>0</v>
      </c>
      <c r="N140" s="369" t="n">
        <f aca="false">'Per item requirement'!AK140*'Global Stock listing'!$H$44</f>
        <v>0</v>
      </c>
    </row>
    <row r="141" customFormat="false" ht="15" hidden="false" customHeight="false" outlineLevel="0" collapsed="false">
      <c r="A141" s="358"/>
      <c r="B141" s="365" t="s">
        <v>168</v>
      </c>
      <c r="C141" s="365"/>
      <c r="D141" s="365"/>
      <c r="E141" s="365"/>
      <c r="F141" s="365"/>
      <c r="G141" s="366" t="n">
        <f aca="false">SUM(I141:N141)</f>
        <v>0</v>
      </c>
      <c r="H141" s="418" t="n">
        <f aca="false">SUM(I141:N141)</f>
        <v>0</v>
      </c>
      <c r="I141" s="367" t="n">
        <f aca="false">'Per item requirement'!M141*'Global Stock listing'!$H$28</f>
        <v>0</v>
      </c>
      <c r="J141" s="368" t="n">
        <f aca="false">'Per item requirement'!W141*'Global Stock listing'!$H$38</f>
        <v>0</v>
      </c>
      <c r="K141" s="368" t="n">
        <f aca="false">'Per item requirement'!X141*'Global Stock listing'!$H$39</f>
        <v>0</v>
      </c>
      <c r="L141" s="368" t="n">
        <f aca="false">'Per item requirement'!AA141*'Global Stock listing'!$H$43</f>
        <v>0</v>
      </c>
      <c r="M141" s="368" t="n">
        <f aca="false">'Per item requirement'!AJ141*'Global Stock listing'!$H$45</f>
        <v>0</v>
      </c>
      <c r="N141" s="369" t="n">
        <f aca="false">'Per item requirement'!AK141*'Global Stock listing'!$H$44</f>
        <v>0</v>
      </c>
    </row>
    <row r="142" customFormat="false" ht="15" hidden="false" customHeight="false" outlineLevel="0" collapsed="false">
      <c r="A142" s="358"/>
      <c r="B142" s="365" t="s">
        <v>169</v>
      </c>
      <c r="C142" s="365"/>
      <c r="D142" s="365"/>
      <c r="E142" s="365"/>
      <c r="F142" s="365"/>
      <c r="G142" s="366" t="n">
        <f aca="false">SUM(I142:N142)</f>
        <v>0</v>
      </c>
      <c r="H142" s="418" t="n">
        <f aca="false">SUM(I142:N142)</f>
        <v>0</v>
      </c>
      <c r="I142" s="367" t="n">
        <f aca="false">'Per item requirement'!M142*'Global Stock listing'!$H$28</f>
        <v>0</v>
      </c>
      <c r="J142" s="368" t="n">
        <f aca="false">'Per item requirement'!W142*'Global Stock listing'!$H$38</f>
        <v>0</v>
      </c>
      <c r="K142" s="368" t="n">
        <f aca="false">'Per item requirement'!X142*'Global Stock listing'!$H$39</f>
        <v>0</v>
      </c>
      <c r="L142" s="368" t="n">
        <f aca="false">'Per item requirement'!AA142*'Global Stock listing'!$H$43</f>
        <v>0</v>
      </c>
      <c r="M142" s="368" t="n">
        <f aca="false">'Per item requirement'!AJ142*'Global Stock listing'!$H$45</f>
        <v>0</v>
      </c>
      <c r="N142" s="369" t="n">
        <f aca="false">'Per item requirement'!AK142*'Global Stock listing'!$H$44</f>
        <v>0</v>
      </c>
    </row>
    <row r="143" customFormat="false" ht="15" hidden="false" customHeight="false" outlineLevel="0" collapsed="false">
      <c r="A143" s="358"/>
      <c r="B143" s="365" t="s">
        <v>170</v>
      </c>
      <c r="C143" s="365"/>
      <c r="D143" s="365"/>
      <c r="E143" s="365"/>
      <c r="F143" s="365"/>
      <c r="G143" s="366" t="n">
        <f aca="false">SUM(I143:N143)</f>
        <v>0</v>
      </c>
      <c r="H143" s="418" t="n">
        <f aca="false">SUM(I143:N143)</f>
        <v>0</v>
      </c>
      <c r="I143" s="367" t="n">
        <f aca="false">'Per item requirement'!M143*'Global Stock listing'!$H$28</f>
        <v>0</v>
      </c>
      <c r="J143" s="368" t="n">
        <f aca="false">'Per item requirement'!W143*'Global Stock listing'!$H$38</f>
        <v>0</v>
      </c>
      <c r="K143" s="368" t="n">
        <f aca="false">'Per item requirement'!X143*'Global Stock listing'!$H$39</f>
        <v>0</v>
      </c>
      <c r="L143" s="368" t="n">
        <f aca="false">'Per item requirement'!AA143*'Global Stock listing'!$H$43</f>
        <v>0</v>
      </c>
      <c r="M143" s="368" t="n">
        <f aca="false">'Per item requirement'!AJ143*'Global Stock listing'!$H$45</f>
        <v>0</v>
      </c>
      <c r="N143" s="369" t="n">
        <f aca="false">'Per item requirement'!AK143*'Global Stock listing'!$H$44</f>
        <v>0</v>
      </c>
    </row>
    <row r="144" customFormat="false" ht="15" hidden="false" customHeight="false" outlineLevel="0" collapsed="false">
      <c r="A144" s="358"/>
      <c r="B144" s="365" t="s">
        <v>171</v>
      </c>
      <c r="C144" s="365"/>
      <c r="D144" s="365"/>
      <c r="E144" s="365"/>
      <c r="F144" s="365"/>
      <c r="G144" s="366" t="n">
        <f aca="false">SUM(I144:N144)</f>
        <v>0</v>
      </c>
      <c r="H144" s="418" t="n">
        <f aca="false">SUM(I144:N144)</f>
        <v>0</v>
      </c>
      <c r="I144" s="367" t="n">
        <f aca="false">'Per item requirement'!M144*'Global Stock listing'!$H$28</f>
        <v>0</v>
      </c>
      <c r="J144" s="368" t="n">
        <f aca="false">'Per item requirement'!W144*'Global Stock listing'!$H$38</f>
        <v>0</v>
      </c>
      <c r="K144" s="368" t="n">
        <f aca="false">'Per item requirement'!X144*'Global Stock listing'!$H$39</f>
        <v>0</v>
      </c>
      <c r="L144" s="368" t="n">
        <f aca="false">'Per item requirement'!AA144*'Global Stock listing'!$H$43</f>
        <v>0</v>
      </c>
      <c r="M144" s="368" t="n">
        <f aca="false">'Per item requirement'!AJ144*'Global Stock listing'!$H$45</f>
        <v>0</v>
      </c>
      <c r="N144" s="369" t="n">
        <f aca="false">'Per item requirement'!AK144*'Global Stock listing'!$H$44</f>
        <v>0</v>
      </c>
    </row>
    <row r="145" customFormat="false" ht="15" hidden="false" customHeight="false" outlineLevel="0" collapsed="false">
      <c r="A145" s="358"/>
      <c r="B145" s="365" t="s">
        <v>172</v>
      </c>
      <c r="C145" s="365"/>
      <c r="D145" s="365"/>
      <c r="E145" s="365"/>
      <c r="F145" s="365"/>
      <c r="G145" s="366" t="n">
        <f aca="false">SUM(I145:N145)</f>
        <v>0</v>
      </c>
      <c r="H145" s="418" t="n">
        <f aca="false">SUM(I145:N145)</f>
        <v>0</v>
      </c>
      <c r="I145" s="367" t="n">
        <f aca="false">'Per item requirement'!M145*'Global Stock listing'!$H$28</f>
        <v>0</v>
      </c>
      <c r="J145" s="368" t="n">
        <f aca="false">'Per item requirement'!W145*'Global Stock listing'!$H$38</f>
        <v>0</v>
      </c>
      <c r="K145" s="368" t="n">
        <f aca="false">'Per item requirement'!X145*'Global Stock listing'!$H$39</f>
        <v>0</v>
      </c>
      <c r="L145" s="368" t="n">
        <f aca="false">'Per item requirement'!AA145*'Global Stock listing'!$H$43</f>
        <v>0</v>
      </c>
      <c r="M145" s="368" t="n">
        <f aca="false">'Per item requirement'!AJ145*'Global Stock listing'!$H$45</f>
        <v>0</v>
      </c>
      <c r="N145" s="369" t="n">
        <f aca="false">'Per item requirement'!AK145*'Global Stock listing'!$H$44</f>
        <v>0</v>
      </c>
    </row>
    <row r="146" customFormat="false" ht="15" hidden="false" customHeight="false" outlineLevel="0" collapsed="false">
      <c r="A146" s="358"/>
      <c r="B146" s="365" t="s">
        <v>173</v>
      </c>
      <c r="C146" s="365"/>
      <c r="D146" s="365"/>
      <c r="E146" s="365"/>
      <c r="F146" s="365"/>
      <c r="G146" s="366" t="n">
        <f aca="false">SUM(I146:N146)</f>
        <v>0</v>
      </c>
      <c r="H146" s="418" t="n">
        <f aca="false">SUM(I146:N146)</f>
        <v>0</v>
      </c>
      <c r="I146" s="367" t="n">
        <f aca="false">'Per item requirement'!M146*'Global Stock listing'!$H$28</f>
        <v>0</v>
      </c>
      <c r="J146" s="368" t="n">
        <f aca="false">'Per item requirement'!W146*'Global Stock listing'!$H$38</f>
        <v>0</v>
      </c>
      <c r="K146" s="368" t="n">
        <f aca="false">'Per item requirement'!X146*'Global Stock listing'!$H$39</f>
        <v>0</v>
      </c>
      <c r="L146" s="368" t="n">
        <f aca="false">'Per item requirement'!AA146*'Global Stock listing'!$H$43</f>
        <v>0</v>
      </c>
      <c r="M146" s="368" t="n">
        <f aca="false">'Per item requirement'!AJ146*'Global Stock listing'!$H$45</f>
        <v>0</v>
      </c>
      <c r="N146" s="369" t="n">
        <f aca="false">'Per item requirement'!AK146*'Global Stock listing'!$H$44</f>
        <v>0</v>
      </c>
    </row>
    <row r="147" customFormat="false" ht="15" hidden="false" customHeight="false" outlineLevel="0" collapsed="false">
      <c r="A147" s="358"/>
      <c r="B147" s="365" t="s">
        <v>174</v>
      </c>
      <c r="C147" s="365"/>
      <c r="D147" s="365"/>
      <c r="E147" s="365"/>
      <c r="F147" s="365"/>
      <c r="G147" s="366" t="n">
        <f aca="false">SUM(I147:N147)</f>
        <v>0</v>
      </c>
      <c r="H147" s="418" t="n">
        <f aca="false">SUM(I147:N147)</f>
        <v>0</v>
      </c>
      <c r="I147" s="367" t="n">
        <f aca="false">'Per item requirement'!M147*'Global Stock listing'!$H$28</f>
        <v>0</v>
      </c>
      <c r="J147" s="368" t="n">
        <f aca="false">'Per item requirement'!W147*'Global Stock listing'!$H$38</f>
        <v>0</v>
      </c>
      <c r="K147" s="368" t="n">
        <f aca="false">'Per item requirement'!X147*'Global Stock listing'!$H$39</f>
        <v>0</v>
      </c>
      <c r="L147" s="368" t="n">
        <f aca="false">'Per item requirement'!AA147*'Global Stock listing'!$H$43</f>
        <v>0</v>
      </c>
      <c r="M147" s="368" t="n">
        <f aca="false">'Per item requirement'!AJ147*'Global Stock listing'!$H$45</f>
        <v>0</v>
      </c>
      <c r="N147" s="369" t="n">
        <f aca="false">'Per item requirement'!AK147*'Global Stock listing'!$H$44</f>
        <v>0</v>
      </c>
    </row>
    <row r="148" customFormat="false" ht="15" hidden="false" customHeight="false" outlineLevel="0" collapsed="false">
      <c r="A148" s="358"/>
      <c r="B148" s="365" t="s">
        <v>175</v>
      </c>
      <c r="C148" s="365"/>
      <c r="D148" s="365"/>
      <c r="E148" s="365"/>
      <c r="F148" s="365"/>
      <c r="G148" s="366" t="n">
        <f aca="false">SUM(I148:N148)</f>
        <v>0</v>
      </c>
      <c r="H148" s="418" t="n">
        <f aca="false">SUM(I148:N148)</f>
        <v>0</v>
      </c>
      <c r="I148" s="367" t="n">
        <f aca="false">'Per item requirement'!M148*'Global Stock listing'!$H$28</f>
        <v>0</v>
      </c>
      <c r="J148" s="368" t="n">
        <f aca="false">'Per item requirement'!W148*'Global Stock listing'!$H$38</f>
        <v>0</v>
      </c>
      <c r="K148" s="368" t="n">
        <f aca="false">'Per item requirement'!X148*'Global Stock listing'!$H$39</f>
        <v>0</v>
      </c>
      <c r="L148" s="368" t="n">
        <f aca="false">'Per item requirement'!AA148*'Global Stock listing'!$H$43</f>
        <v>0</v>
      </c>
      <c r="M148" s="368" t="n">
        <f aca="false">'Per item requirement'!AJ148*'Global Stock listing'!$H$45</f>
        <v>0</v>
      </c>
      <c r="N148" s="369" t="n">
        <f aca="false">'Per item requirement'!AK148*'Global Stock listing'!$H$44</f>
        <v>0</v>
      </c>
    </row>
    <row r="149" customFormat="false" ht="15" hidden="false" customHeight="false" outlineLevel="0" collapsed="false">
      <c r="A149" s="358"/>
      <c r="B149" s="365" t="s">
        <v>176</v>
      </c>
      <c r="C149" s="365"/>
      <c r="D149" s="365"/>
      <c r="E149" s="365"/>
      <c r="F149" s="365"/>
      <c r="G149" s="366" t="n">
        <f aca="false">SUM(I149:N149)</f>
        <v>0</v>
      </c>
      <c r="H149" s="418" t="n">
        <f aca="false">SUM(I149:N149)</f>
        <v>0</v>
      </c>
      <c r="I149" s="367" t="n">
        <f aca="false">'Per item requirement'!M149*'Global Stock listing'!$H$28</f>
        <v>0</v>
      </c>
      <c r="J149" s="368" t="n">
        <f aca="false">'Per item requirement'!W149*'Global Stock listing'!$H$38</f>
        <v>0</v>
      </c>
      <c r="K149" s="368" t="n">
        <f aca="false">'Per item requirement'!X149*'Global Stock listing'!$H$39</f>
        <v>0</v>
      </c>
      <c r="L149" s="368" t="n">
        <f aca="false">'Per item requirement'!AA149*'Global Stock listing'!$H$43</f>
        <v>0</v>
      </c>
      <c r="M149" s="368" t="n">
        <f aca="false">'Per item requirement'!AJ149*'Global Stock listing'!$H$45</f>
        <v>0</v>
      </c>
      <c r="N149" s="369" t="n">
        <f aca="false">'Per item requirement'!AK149*'Global Stock listing'!$H$44</f>
        <v>0</v>
      </c>
    </row>
    <row r="150" customFormat="false" ht="15" hidden="false" customHeight="false" outlineLevel="0" collapsed="false">
      <c r="A150" s="358"/>
      <c r="B150" s="365" t="s">
        <v>177</v>
      </c>
      <c r="C150" s="365"/>
      <c r="D150" s="365"/>
      <c r="E150" s="365"/>
      <c r="F150" s="365"/>
      <c r="G150" s="366" t="n">
        <f aca="false">SUM(I150:N150)</f>
        <v>0</v>
      </c>
      <c r="H150" s="418" t="n">
        <f aca="false">SUM(I150:N150)</f>
        <v>0</v>
      </c>
      <c r="I150" s="367" t="n">
        <f aca="false">'Per item requirement'!M150*'Global Stock listing'!$H$28</f>
        <v>0</v>
      </c>
      <c r="J150" s="368" t="n">
        <f aca="false">'Per item requirement'!W150*'Global Stock listing'!$H$38</f>
        <v>0</v>
      </c>
      <c r="K150" s="368" t="n">
        <f aca="false">'Per item requirement'!X150*'Global Stock listing'!$H$39</f>
        <v>0</v>
      </c>
      <c r="L150" s="368" t="n">
        <f aca="false">'Per item requirement'!AA150*'Global Stock listing'!$H$43</f>
        <v>0</v>
      </c>
      <c r="M150" s="368" t="n">
        <f aca="false">'Per item requirement'!AJ150*'Global Stock listing'!$H$45</f>
        <v>0</v>
      </c>
      <c r="N150" s="369" t="n">
        <f aca="false">'Per item requirement'!AK150*'Global Stock listing'!$H$44</f>
        <v>0</v>
      </c>
    </row>
    <row r="151" customFormat="false" ht="15" hidden="false" customHeight="false" outlineLevel="0" collapsed="false">
      <c r="A151" s="358"/>
      <c r="B151" s="365" t="s">
        <v>178</v>
      </c>
      <c r="C151" s="365"/>
      <c r="D151" s="365"/>
      <c r="E151" s="365"/>
      <c r="F151" s="365"/>
      <c r="G151" s="366" t="n">
        <f aca="false">SUM(I151:N151)</f>
        <v>0</v>
      </c>
      <c r="H151" s="418" t="n">
        <f aca="false">SUM(I151:N151)</f>
        <v>0</v>
      </c>
      <c r="I151" s="367" t="n">
        <f aca="false">'Per item requirement'!M151*'Global Stock listing'!$H$28</f>
        <v>0</v>
      </c>
      <c r="J151" s="368" t="n">
        <f aca="false">'Per item requirement'!W151*'Global Stock listing'!$H$38</f>
        <v>0</v>
      </c>
      <c r="K151" s="368" t="n">
        <f aca="false">'Per item requirement'!X151*'Global Stock listing'!$H$39</f>
        <v>0</v>
      </c>
      <c r="L151" s="368" t="n">
        <f aca="false">'Per item requirement'!AA151*'Global Stock listing'!$H$43</f>
        <v>0</v>
      </c>
      <c r="M151" s="368" t="n">
        <f aca="false">'Per item requirement'!AJ151*'Global Stock listing'!$H$45</f>
        <v>0</v>
      </c>
      <c r="N151" s="369" t="n">
        <f aca="false">'Per item requirement'!AK151*'Global Stock listing'!$H$44</f>
        <v>0</v>
      </c>
    </row>
    <row r="152" customFormat="false" ht="15" hidden="false" customHeight="false" outlineLevel="0" collapsed="false">
      <c r="A152" s="358"/>
      <c r="B152" s="365" t="s">
        <v>179</v>
      </c>
      <c r="C152" s="365"/>
      <c r="D152" s="365"/>
      <c r="E152" s="365"/>
      <c r="F152" s="365"/>
      <c r="G152" s="366" t="n">
        <f aca="false">SUM(I152:N152)</f>
        <v>0</v>
      </c>
      <c r="H152" s="418" t="n">
        <f aca="false">SUM(I152:N152)</f>
        <v>0</v>
      </c>
      <c r="I152" s="367" t="n">
        <f aca="false">'Per item requirement'!M152*'Global Stock listing'!$H$28</f>
        <v>0</v>
      </c>
      <c r="J152" s="368" t="n">
        <f aca="false">'Per item requirement'!W152*'Global Stock listing'!$H$38</f>
        <v>0</v>
      </c>
      <c r="K152" s="368" t="n">
        <f aca="false">'Per item requirement'!X152*'Global Stock listing'!$H$39</f>
        <v>0</v>
      </c>
      <c r="L152" s="368" t="n">
        <f aca="false">'Per item requirement'!AA152*'Global Stock listing'!$H$43</f>
        <v>0</v>
      </c>
      <c r="M152" s="368" t="n">
        <f aca="false">'Per item requirement'!AJ152*'Global Stock listing'!$H$45</f>
        <v>0</v>
      </c>
      <c r="N152" s="369" t="n">
        <f aca="false">'Per item requirement'!AK152*'Global Stock listing'!$H$44</f>
        <v>0</v>
      </c>
    </row>
    <row r="153" customFormat="false" ht="15" hidden="false" customHeight="false" outlineLevel="0" collapsed="false">
      <c r="A153" s="358"/>
      <c r="B153" s="365" t="s">
        <v>180</v>
      </c>
      <c r="C153" s="365"/>
      <c r="D153" s="365"/>
      <c r="E153" s="365"/>
      <c r="F153" s="365"/>
      <c r="G153" s="366" t="n">
        <f aca="false">SUM(I153:N153)</f>
        <v>0</v>
      </c>
      <c r="H153" s="418" t="n">
        <f aca="false">SUM(I153:N153)</f>
        <v>0</v>
      </c>
      <c r="I153" s="367" t="n">
        <f aca="false">'Per item requirement'!M153*'Global Stock listing'!$H$28</f>
        <v>0</v>
      </c>
      <c r="J153" s="368" t="n">
        <f aca="false">'Per item requirement'!W153*'Global Stock listing'!$H$38</f>
        <v>0</v>
      </c>
      <c r="K153" s="368" t="n">
        <f aca="false">'Per item requirement'!X153*'Global Stock listing'!$H$39</f>
        <v>0</v>
      </c>
      <c r="L153" s="368" t="n">
        <f aca="false">'Per item requirement'!AA153*'Global Stock listing'!$H$43</f>
        <v>0</v>
      </c>
      <c r="M153" s="368" t="n">
        <f aca="false">'Per item requirement'!AJ153*'Global Stock listing'!$H$45</f>
        <v>0</v>
      </c>
      <c r="N153" s="369" t="n">
        <f aca="false">'Per item requirement'!AK153*'Global Stock listing'!$H$44</f>
        <v>0</v>
      </c>
    </row>
    <row r="154" customFormat="false" ht="15" hidden="false" customHeight="false" outlineLevel="0" collapsed="false">
      <c r="A154" s="358"/>
      <c r="B154" s="365" t="s">
        <v>181</v>
      </c>
      <c r="C154" s="365"/>
      <c r="D154" s="365"/>
      <c r="E154" s="365"/>
      <c r="F154" s="365"/>
      <c r="G154" s="366" t="n">
        <f aca="false">SUM(I154:N154)</f>
        <v>0</v>
      </c>
      <c r="H154" s="418" t="n">
        <f aca="false">SUM(I154:N154)</f>
        <v>0</v>
      </c>
      <c r="I154" s="367" t="n">
        <f aca="false">'Per item requirement'!M154*'Global Stock listing'!$H$28</f>
        <v>0</v>
      </c>
      <c r="J154" s="368" t="n">
        <f aca="false">'Per item requirement'!W154*'Global Stock listing'!$H$38</f>
        <v>0</v>
      </c>
      <c r="K154" s="368" t="n">
        <f aca="false">'Per item requirement'!X154*'Global Stock listing'!$H$39</f>
        <v>0</v>
      </c>
      <c r="L154" s="368" t="n">
        <f aca="false">'Per item requirement'!AA154*'Global Stock listing'!$H$43</f>
        <v>0</v>
      </c>
      <c r="M154" s="368" t="n">
        <f aca="false">'Per item requirement'!AJ154*'Global Stock listing'!$H$45</f>
        <v>0</v>
      </c>
      <c r="N154" s="369" t="n">
        <f aca="false">'Per item requirement'!AK154*'Global Stock listing'!$H$44</f>
        <v>0</v>
      </c>
    </row>
    <row r="155" customFormat="false" ht="15" hidden="false" customHeight="false" outlineLevel="0" collapsed="false">
      <c r="A155" s="358"/>
      <c r="B155" s="365" t="s">
        <v>182</v>
      </c>
      <c r="C155" s="365"/>
      <c r="D155" s="365"/>
      <c r="E155" s="365"/>
      <c r="F155" s="365"/>
      <c r="G155" s="366" t="n">
        <f aca="false">SUM(I155:N155)</f>
        <v>0</v>
      </c>
      <c r="H155" s="418" t="n">
        <f aca="false">SUM(I155:N155)</f>
        <v>0</v>
      </c>
      <c r="I155" s="367" t="n">
        <f aca="false">'Per item requirement'!M155*'Global Stock listing'!$H$28</f>
        <v>0</v>
      </c>
      <c r="J155" s="368" t="n">
        <f aca="false">'Per item requirement'!W155*'Global Stock listing'!$H$38</f>
        <v>0</v>
      </c>
      <c r="K155" s="368" t="n">
        <f aca="false">'Per item requirement'!X155*'Global Stock listing'!$H$39</f>
        <v>0</v>
      </c>
      <c r="L155" s="368" t="n">
        <f aca="false">'Per item requirement'!AA155*'Global Stock listing'!$H$43</f>
        <v>0</v>
      </c>
      <c r="M155" s="368" t="n">
        <f aca="false">'Per item requirement'!AJ155*'Global Stock listing'!$H$45</f>
        <v>0</v>
      </c>
      <c r="N155" s="369" t="n">
        <f aca="false">'Per item requirement'!AK155*'Global Stock listing'!$H$44</f>
        <v>0</v>
      </c>
    </row>
    <row r="156" customFormat="false" ht="15" hidden="false" customHeight="false" outlineLevel="0" collapsed="false">
      <c r="A156" s="358"/>
      <c r="B156" s="365" t="str">
        <f aca="false">'Additional items'!$I3</f>
        <v>Innert Chemicals</v>
      </c>
      <c r="C156" s="365"/>
      <c r="D156" s="365"/>
      <c r="E156" s="365"/>
      <c r="F156" s="365"/>
      <c r="G156" s="366" t="n">
        <f aca="false">SUM(I156:N156)</f>
        <v>0</v>
      </c>
      <c r="H156" s="418" t="n">
        <f aca="false">SUM(I156:N156)</f>
        <v>0</v>
      </c>
      <c r="I156" s="367" t="n">
        <f aca="false">'Per item requirement'!M156*'Global Stock listing'!$H$28</f>
        <v>0</v>
      </c>
      <c r="J156" s="368" t="n">
        <f aca="false">'Per item requirement'!W156*'Global Stock listing'!$H$38</f>
        <v>0</v>
      </c>
      <c r="K156" s="368" t="n">
        <f aca="false">'Per item requirement'!X156*'Global Stock listing'!$H$39</f>
        <v>0</v>
      </c>
      <c r="L156" s="368" t="n">
        <f aca="false">'Per item requirement'!AA156*'Global Stock listing'!$H$43</f>
        <v>0</v>
      </c>
      <c r="M156" s="368" t="n">
        <f aca="false">'Per item requirement'!AJ156*'Global Stock listing'!$H$45</f>
        <v>0</v>
      </c>
      <c r="N156" s="369" t="n">
        <f aca="false">'Per item requirement'!AK156*'Global Stock listing'!$H$44</f>
        <v>0</v>
      </c>
    </row>
    <row r="157" customFormat="false" ht="15" hidden="false" customHeight="false" outlineLevel="0" collapsed="false">
      <c r="A157" s="358"/>
      <c r="B157" s="365" t="n">
        <f aca="false">'Additional items'!$I4</f>
        <v>0</v>
      </c>
      <c r="C157" s="365"/>
      <c r="D157" s="365"/>
      <c r="E157" s="365"/>
      <c r="F157" s="365"/>
      <c r="G157" s="366" t="n">
        <f aca="false">SUM(I157:N157)</f>
        <v>0</v>
      </c>
      <c r="H157" s="418" t="n">
        <f aca="false">SUM(I157:N157)</f>
        <v>0</v>
      </c>
      <c r="I157" s="367" t="n">
        <f aca="false">'Per item requirement'!M157*'Global Stock listing'!$H$28</f>
        <v>0</v>
      </c>
      <c r="J157" s="368" t="n">
        <f aca="false">'Per item requirement'!W157*'Global Stock listing'!$H$38</f>
        <v>0</v>
      </c>
      <c r="K157" s="368" t="n">
        <f aca="false">'Per item requirement'!X157*'Global Stock listing'!$H$39</f>
        <v>0</v>
      </c>
      <c r="L157" s="368" t="n">
        <f aca="false">'Per item requirement'!AA157*'Global Stock listing'!$H$43</f>
        <v>0</v>
      </c>
      <c r="M157" s="368" t="n">
        <f aca="false">'Per item requirement'!AJ157*'Global Stock listing'!$H$45</f>
        <v>0</v>
      </c>
      <c r="N157" s="369" t="n">
        <f aca="false">'Per item requirement'!AK157*'Global Stock listing'!$H$44</f>
        <v>0</v>
      </c>
    </row>
    <row r="158" customFormat="false" ht="15" hidden="false" customHeight="false" outlineLevel="0" collapsed="false">
      <c r="A158" s="358"/>
      <c r="B158" s="365" t="n">
        <f aca="false">'Additional items'!$I5</f>
        <v>0</v>
      </c>
      <c r="C158" s="365"/>
      <c r="D158" s="365"/>
      <c r="E158" s="365"/>
      <c r="F158" s="365"/>
      <c r="G158" s="366" t="n">
        <f aca="false">SUM(I158:N158)</f>
        <v>0</v>
      </c>
      <c r="H158" s="418" t="n">
        <f aca="false">SUM(I158:N158)</f>
        <v>0</v>
      </c>
      <c r="I158" s="367" t="n">
        <f aca="false">'Per item requirement'!M158*'Global Stock listing'!$H$28</f>
        <v>0</v>
      </c>
      <c r="J158" s="368" t="n">
        <f aca="false">'Per item requirement'!W158*'Global Stock listing'!$H$38</f>
        <v>0</v>
      </c>
      <c r="K158" s="368" t="n">
        <f aca="false">'Per item requirement'!X158*'Global Stock listing'!$H$39</f>
        <v>0</v>
      </c>
      <c r="L158" s="368" t="n">
        <f aca="false">'Per item requirement'!AA158*'Global Stock listing'!$H$43</f>
        <v>0</v>
      </c>
      <c r="M158" s="368" t="n">
        <f aca="false">'Per item requirement'!AJ158*'Global Stock listing'!$H$45</f>
        <v>0</v>
      </c>
      <c r="N158" s="369" t="n">
        <f aca="false">'Per item requirement'!AK158*'Global Stock listing'!$H$44</f>
        <v>0</v>
      </c>
    </row>
    <row r="159" customFormat="false" ht="15" hidden="false" customHeight="false" outlineLevel="0" collapsed="false">
      <c r="A159" s="358"/>
      <c r="B159" s="365" t="n">
        <f aca="false">'Additional items'!$I6</f>
        <v>0</v>
      </c>
      <c r="C159" s="365"/>
      <c r="D159" s="365"/>
      <c r="E159" s="365"/>
      <c r="F159" s="365"/>
      <c r="G159" s="366" t="n">
        <f aca="false">SUM(I159:N159)</f>
        <v>0</v>
      </c>
      <c r="H159" s="418" t="n">
        <f aca="false">SUM(I159:N159)</f>
        <v>0</v>
      </c>
      <c r="I159" s="367" t="n">
        <f aca="false">'Per item requirement'!M159*'Global Stock listing'!$H$28</f>
        <v>0</v>
      </c>
      <c r="J159" s="368" t="n">
        <f aca="false">'Per item requirement'!W159*'Global Stock listing'!$H$38</f>
        <v>0</v>
      </c>
      <c r="K159" s="368" t="n">
        <f aca="false">'Per item requirement'!X159*'Global Stock listing'!$H$39</f>
        <v>0</v>
      </c>
      <c r="L159" s="368" t="n">
        <f aca="false">'Per item requirement'!AA159*'Global Stock listing'!$H$43</f>
        <v>0</v>
      </c>
      <c r="M159" s="368" t="n">
        <f aca="false">'Per item requirement'!AJ159*'Global Stock listing'!$H$45</f>
        <v>0</v>
      </c>
      <c r="N159" s="369" t="n">
        <f aca="false">'Per item requirement'!AK159*'Global Stock listing'!$H$44</f>
        <v>0</v>
      </c>
    </row>
    <row r="160" customFormat="false" ht="15" hidden="false" customHeight="false" outlineLevel="0" collapsed="false">
      <c r="A160" s="358"/>
      <c r="B160" s="365" t="n">
        <f aca="false">'Additional items'!$I7</f>
        <v>0</v>
      </c>
      <c r="C160" s="365"/>
      <c r="D160" s="365"/>
      <c r="E160" s="365"/>
      <c r="F160" s="365"/>
      <c r="G160" s="366" t="n">
        <f aca="false">SUM(I160:N160)</f>
        <v>0</v>
      </c>
      <c r="H160" s="418" t="n">
        <f aca="false">SUM(I160:N160)</f>
        <v>0</v>
      </c>
      <c r="I160" s="367" t="n">
        <f aca="false">'Per item requirement'!M160*'Global Stock listing'!$H$28</f>
        <v>0</v>
      </c>
      <c r="J160" s="368" t="n">
        <f aca="false">'Per item requirement'!W160*'Global Stock listing'!$H$38</f>
        <v>0</v>
      </c>
      <c r="K160" s="368" t="n">
        <f aca="false">'Per item requirement'!X160*'Global Stock listing'!$H$39</f>
        <v>0</v>
      </c>
      <c r="L160" s="368" t="n">
        <f aca="false">'Per item requirement'!AA160*'Global Stock listing'!$H$43</f>
        <v>0</v>
      </c>
      <c r="M160" s="368" t="n">
        <f aca="false">'Per item requirement'!AJ160*'Global Stock listing'!$H$45</f>
        <v>0</v>
      </c>
      <c r="N160" s="369" t="n">
        <f aca="false">'Per item requirement'!AK160*'Global Stock listing'!$H$44</f>
        <v>0</v>
      </c>
    </row>
    <row r="161" customFormat="false" ht="15" hidden="false" customHeight="false" outlineLevel="0" collapsed="false">
      <c r="A161" s="358"/>
      <c r="B161" s="365" t="n">
        <f aca="false">'Additional items'!$I8</f>
        <v>0</v>
      </c>
      <c r="C161" s="365"/>
      <c r="D161" s="365"/>
      <c r="E161" s="365"/>
      <c r="F161" s="365"/>
      <c r="G161" s="366" t="n">
        <f aca="false">SUM(I161:N161)</f>
        <v>0</v>
      </c>
      <c r="H161" s="418" t="n">
        <f aca="false">SUM(I161:N161)</f>
        <v>0</v>
      </c>
      <c r="I161" s="367" t="n">
        <f aca="false">'Per item requirement'!M161*'Global Stock listing'!$H$28</f>
        <v>0</v>
      </c>
      <c r="J161" s="368" t="n">
        <f aca="false">'Per item requirement'!W161*'Global Stock listing'!$H$38</f>
        <v>0</v>
      </c>
      <c r="K161" s="368" t="n">
        <f aca="false">'Per item requirement'!X161*'Global Stock listing'!$H$39</f>
        <v>0</v>
      </c>
      <c r="L161" s="368" t="n">
        <f aca="false">'Per item requirement'!AA161*'Global Stock listing'!$H$43</f>
        <v>0</v>
      </c>
      <c r="M161" s="368" t="n">
        <f aca="false">'Per item requirement'!AJ161*'Global Stock listing'!$H$45</f>
        <v>0</v>
      </c>
      <c r="N161" s="369" t="n">
        <f aca="false">'Per item requirement'!AK161*'Global Stock listing'!$H$44</f>
        <v>0</v>
      </c>
    </row>
    <row r="162" customFormat="false" ht="15" hidden="false" customHeight="false" outlineLevel="0" collapsed="false">
      <c r="A162" s="358"/>
      <c r="B162" s="365" t="n">
        <f aca="false">'Additional items'!$I9</f>
        <v>0</v>
      </c>
      <c r="C162" s="365"/>
      <c r="D162" s="365"/>
      <c r="E162" s="365"/>
      <c r="F162" s="365"/>
      <c r="G162" s="366" t="n">
        <f aca="false">SUM(I162:N162)</f>
        <v>0</v>
      </c>
      <c r="H162" s="418" t="n">
        <f aca="false">SUM(I162:N162)</f>
        <v>0</v>
      </c>
      <c r="I162" s="367" t="n">
        <f aca="false">'Per item requirement'!M162*'Global Stock listing'!$H$28</f>
        <v>0</v>
      </c>
      <c r="J162" s="368" t="n">
        <f aca="false">'Per item requirement'!W162*'Global Stock listing'!$H$38</f>
        <v>0</v>
      </c>
      <c r="K162" s="368" t="n">
        <f aca="false">'Per item requirement'!X162*'Global Stock listing'!$H$39</f>
        <v>0</v>
      </c>
      <c r="L162" s="368" t="n">
        <f aca="false">'Per item requirement'!AA162*'Global Stock listing'!$H$43</f>
        <v>0</v>
      </c>
      <c r="M162" s="368" t="n">
        <f aca="false">'Per item requirement'!AJ162*'Global Stock listing'!$H$45</f>
        <v>0</v>
      </c>
      <c r="N162" s="369" t="n">
        <f aca="false">'Per item requirement'!AK162*'Global Stock listing'!$H$44</f>
        <v>0</v>
      </c>
    </row>
    <row r="163" customFormat="false" ht="15" hidden="false" customHeight="false" outlineLevel="0" collapsed="false">
      <c r="A163" s="358"/>
      <c r="B163" s="365" t="n">
        <f aca="false">'Additional items'!$I10</f>
        <v>0</v>
      </c>
      <c r="C163" s="365"/>
      <c r="D163" s="365"/>
      <c r="E163" s="365"/>
      <c r="F163" s="365"/>
      <c r="G163" s="366" t="n">
        <f aca="false">SUM(I163:N163)</f>
        <v>0</v>
      </c>
      <c r="H163" s="418" t="n">
        <f aca="false">SUM(I163:N163)</f>
        <v>0</v>
      </c>
      <c r="I163" s="367" t="n">
        <f aca="false">'Per item requirement'!M163*'Global Stock listing'!$H$28</f>
        <v>0</v>
      </c>
      <c r="J163" s="368" t="n">
        <f aca="false">'Per item requirement'!W163*'Global Stock listing'!$H$38</f>
        <v>0</v>
      </c>
      <c r="K163" s="368" t="n">
        <f aca="false">'Per item requirement'!X163*'Global Stock listing'!$H$39</f>
        <v>0</v>
      </c>
      <c r="L163" s="368" t="n">
        <f aca="false">'Per item requirement'!AA163*'Global Stock listing'!$H$43</f>
        <v>0</v>
      </c>
      <c r="M163" s="368" t="n">
        <f aca="false">'Per item requirement'!AJ163*'Global Stock listing'!$H$45</f>
        <v>0</v>
      </c>
      <c r="N163" s="369" t="n">
        <f aca="false">'Per item requirement'!AK163*'Global Stock listing'!$H$44</f>
        <v>0</v>
      </c>
    </row>
    <row r="164" customFormat="false" ht="15" hidden="false" customHeight="false" outlineLevel="0" collapsed="false">
      <c r="A164" s="358"/>
      <c r="B164" s="365" t="n">
        <f aca="false">'Additional items'!$I11</f>
        <v>0</v>
      </c>
      <c r="C164" s="365"/>
      <c r="D164" s="365"/>
      <c r="E164" s="365"/>
      <c r="F164" s="365"/>
      <c r="G164" s="366" t="n">
        <f aca="false">SUM(I164:N164)</f>
        <v>0</v>
      </c>
      <c r="H164" s="418" t="n">
        <f aca="false">SUM(I164:N164)</f>
        <v>0</v>
      </c>
      <c r="I164" s="367" t="n">
        <f aca="false">'Per item requirement'!M164*'Global Stock listing'!$H$28</f>
        <v>0</v>
      </c>
      <c r="J164" s="368" t="n">
        <f aca="false">'Per item requirement'!W164*'Global Stock listing'!$H$38</f>
        <v>0</v>
      </c>
      <c r="K164" s="368" t="n">
        <f aca="false">'Per item requirement'!X164*'Global Stock listing'!$H$39</f>
        <v>0</v>
      </c>
      <c r="L164" s="368" t="n">
        <f aca="false">'Per item requirement'!AA164*'Global Stock listing'!$H$43</f>
        <v>0</v>
      </c>
      <c r="M164" s="368" t="n">
        <f aca="false">'Per item requirement'!AJ164*'Global Stock listing'!$H$45</f>
        <v>0</v>
      </c>
      <c r="N164" s="369" t="n">
        <f aca="false">'Per item requirement'!AK164*'Global Stock listing'!$H$44</f>
        <v>0</v>
      </c>
    </row>
    <row r="165" customFormat="false" ht="15" hidden="false" customHeight="false" outlineLevel="0" collapsed="false">
      <c r="A165" s="358"/>
      <c r="B165" s="365" t="n">
        <f aca="false">'Additional items'!$I12</f>
        <v>0</v>
      </c>
      <c r="C165" s="365"/>
      <c r="D165" s="365"/>
      <c r="E165" s="365"/>
      <c r="F165" s="365"/>
      <c r="G165" s="366" t="n">
        <f aca="false">SUM(I165:N165)</f>
        <v>0</v>
      </c>
      <c r="H165" s="418" t="n">
        <f aca="false">SUM(I165:N165)</f>
        <v>0</v>
      </c>
      <c r="I165" s="367" t="n">
        <f aca="false">'Per item requirement'!M165*'Global Stock listing'!$H$28</f>
        <v>0</v>
      </c>
      <c r="J165" s="368" t="n">
        <f aca="false">'Per item requirement'!W165*'Global Stock listing'!$H$38</f>
        <v>0</v>
      </c>
      <c r="K165" s="368" t="n">
        <f aca="false">'Per item requirement'!X165*'Global Stock listing'!$H$39</f>
        <v>0</v>
      </c>
      <c r="L165" s="368" t="n">
        <f aca="false">'Per item requirement'!AA165*'Global Stock listing'!$H$43</f>
        <v>0</v>
      </c>
      <c r="M165" s="368" t="n">
        <f aca="false">'Per item requirement'!AJ165*'Global Stock listing'!$H$45</f>
        <v>0</v>
      </c>
      <c r="N165" s="369" t="n">
        <f aca="false">'Per item requirement'!AK165*'Global Stock listing'!$H$44</f>
        <v>0</v>
      </c>
    </row>
    <row r="166" customFormat="false" ht="15" hidden="false" customHeight="false" outlineLevel="0" collapsed="false">
      <c r="A166" s="358"/>
      <c r="B166" s="365" t="n">
        <f aca="false">'Additional items'!$I13</f>
        <v>0</v>
      </c>
      <c r="C166" s="365"/>
      <c r="D166" s="365"/>
      <c r="E166" s="365"/>
      <c r="F166" s="365"/>
      <c r="G166" s="366" t="n">
        <f aca="false">SUM(I166:N166)</f>
        <v>0</v>
      </c>
      <c r="H166" s="418" t="n">
        <f aca="false">SUM(I166:N166)</f>
        <v>0</v>
      </c>
      <c r="I166" s="367" t="n">
        <f aca="false">'Per item requirement'!M166*'Global Stock listing'!$H$28</f>
        <v>0</v>
      </c>
      <c r="J166" s="368" t="n">
        <f aca="false">'Per item requirement'!W166*'Global Stock listing'!$H$38</f>
        <v>0</v>
      </c>
      <c r="K166" s="368" t="n">
        <f aca="false">'Per item requirement'!X166*'Global Stock listing'!$H$39</f>
        <v>0</v>
      </c>
      <c r="L166" s="368" t="n">
        <f aca="false">'Per item requirement'!AA166*'Global Stock listing'!$H$43</f>
        <v>0</v>
      </c>
      <c r="M166" s="368" t="n">
        <f aca="false">'Per item requirement'!AJ166*'Global Stock listing'!$H$45</f>
        <v>0</v>
      </c>
      <c r="N166" s="369" t="n">
        <f aca="false">'Per item requirement'!AK166*'Global Stock listing'!$H$44</f>
        <v>0</v>
      </c>
    </row>
    <row r="167" customFormat="false" ht="15" hidden="false" customHeight="false" outlineLevel="0" collapsed="false">
      <c r="A167" s="358"/>
      <c r="B167" s="365" t="n">
        <f aca="false">'Additional items'!$I14</f>
        <v>0</v>
      </c>
      <c r="C167" s="365"/>
      <c r="D167" s="365"/>
      <c r="E167" s="365"/>
      <c r="F167" s="365"/>
      <c r="G167" s="366" t="n">
        <f aca="false">SUM(I167:N167)</f>
        <v>0</v>
      </c>
      <c r="H167" s="418" t="n">
        <f aca="false">SUM(I167:N167)</f>
        <v>0</v>
      </c>
      <c r="I167" s="367" t="n">
        <f aca="false">'Per item requirement'!M167*'Global Stock listing'!$H$28</f>
        <v>0</v>
      </c>
      <c r="J167" s="368" t="n">
        <f aca="false">'Per item requirement'!W167*'Global Stock listing'!$H$38</f>
        <v>0</v>
      </c>
      <c r="K167" s="368" t="n">
        <f aca="false">'Per item requirement'!X167*'Global Stock listing'!$H$39</f>
        <v>0</v>
      </c>
      <c r="L167" s="368" t="n">
        <f aca="false">'Per item requirement'!AA167*'Global Stock listing'!$H$43</f>
        <v>0</v>
      </c>
      <c r="M167" s="368" t="n">
        <f aca="false">'Per item requirement'!AJ167*'Global Stock listing'!$H$45</f>
        <v>0</v>
      </c>
      <c r="N167" s="369" t="n">
        <f aca="false">'Per item requirement'!AK167*'Global Stock listing'!$H$44</f>
        <v>0</v>
      </c>
    </row>
    <row r="168" customFormat="false" ht="15" hidden="false" customHeight="false" outlineLevel="0" collapsed="false">
      <c r="A168" s="358"/>
      <c r="B168" s="365" t="n">
        <f aca="false">'Additional items'!$I15</f>
        <v>0</v>
      </c>
      <c r="C168" s="365"/>
      <c r="D168" s="365"/>
      <c r="E168" s="365"/>
      <c r="F168" s="365"/>
      <c r="G168" s="366" t="n">
        <f aca="false">SUM(I168:N168)</f>
        <v>0</v>
      </c>
      <c r="H168" s="418" t="n">
        <f aca="false">SUM(I168:N168)</f>
        <v>0</v>
      </c>
      <c r="I168" s="367" t="n">
        <f aca="false">'Per item requirement'!M168*'Global Stock listing'!$H$28</f>
        <v>0</v>
      </c>
      <c r="J168" s="368" t="n">
        <f aca="false">'Per item requirement'!W168*'Global Stock listing'!$H$38</f>
        <v>0</v>
      </c>
      <c r="K168" s="368" t="n">
        <f aca="false">'Per item requirement'!X168*'Global Stock listing'!$H$39</f>
        <v>0</v>
      </c>
      <c r="L168" s="368" t="n">
        <f aca="false">'Per item requirement'!AA168*'Global Stock listing'!$H$43</f>
        <v>0</v>
      </c>
      <c r="M168" s="368" t="n">
        <f aca="false">'Per item requirement'!AJ168*'Global Stock listing'!$H$45</f>
        <v>0</v>
      </c>
      <c r="N168" s="369" t="n">
        <f aca="false">'Per item requirement'!AK168*'Global Stock listing'!$H$44</f>
        <v>0</v>
      </c>
    </row>
    <row r="169" customFormat="false" ht="15" hidden="false" customHeight="false" outlineLevel="0" collapsed="false">
      <c r="A169" s="358"/>
      <c r="B169" s="365" t="n">
        <f aca="false">'Additional items'!$I16</f>
        <v>0</v>
      </c>
      <c r="C169" s="365"/>
      <c r="D169" s="365"/>
      <c r="E169" s="365"/>
      <c r="F169" s="365"/>
      <c r="G169" s="366" t="n">
        <f aca="false">SUM(I169:N169)</f>
        <v>0</v>
      </c>
      <c r="H169" s="418" t="n">
        <f aca="false">SUM(I169:N169)</f>
        <v>0</v>
      </c>
      <c r="I169" s="367" t="n">
        <f aca="false">'Per item requirement'!M169*'Global Stock listing'!$H$28</f>
        <v>0</v>
      </c>
      <c r="J169" s="368" t="n">
        <f aca="false">'Per item requirement'!W169*'Global Stock listing'!$H$38</f>
        <v>0</v>
      </c>
      <c r="K169" s="368" t="n">
        <f aca="false">'Per item requirement'!X169*'Global Stock listing'!$H$39</f>
        <v>0</v>
      </c>
      <c r="L169" s="368" t="n">
        <f aca="false">'Per item requirement'!AA169*'Global Stock listing'!$H$43</f>
        <v>0</v>
      </c>
      <c r="M169" s="368" t="n">
        <f aca="false">'Per item requirement'!AJ169*'Global Stock listing'!$H$45</f>
        <v>0</v>
      </c>
      <c r="N169" s="369" t="n">
        <f aca="false">'Per item requirement'!AK169*'Global Stock listing'!$H$44</f>
        <v>0</v>
      </c>
    </row>
    <row r="170" customFormat="false" ht="15" hidden="false" customHeight="false" outlineLevel="0" collapsed="false">
      <c r="A170" s="358"/>
      <c r="B170" s="365" t="n">
        <f aca="false">'Additional items'!$I17</f>
        <v>0</v>
      </c>
      <c r="C170" s="365"/>
      <c r="D170" s="365"/>
      <c r="E170" s="365"/>
      <c r="F170" s="365"/>
      <c r="G170" s="366" t="n">
        <f aca="false">SUM(I170:N170)</f>
        <v>0</v>
      </c>
      <c r="H170" s="418" t="n">
        <f aca="false">SUM(I170:N170)</f>
        <v>0</v>
      </c>
      <c r="I170" s="367" t="n">
        <f aca="false">'Per item requirement'!M170*'Global Stock listing'!$H$28</f>
        <v>0</v>
      </c>
      <c r="J170" s="368" t="n">
        <f aca="false">'Per item requirement'!W170*'Global Stock listing'!$H$38</f>
        <v>0</v>
      </c>
      <c r="K170" s="368" t="n">
        <f aca="false">'Per item requirement'!X170*'Global Stock listing'!$H$39</f>
        <v>0</v>
      </c>
      <c r="L170" s="368" t="n">
        <f aca="false">'Per item requirement'!AA170*'Global Stock listing'!$H$43</f>
        <v>0</v>
      </c>
      <c r="M170" s="368" t="n">
        <f aca="false">'Per item requirement'!AJ170*'Global Stock listing'!$H$45</f>
        <v>0</v>
      </c>
      <c r="N170" s="369" t="n">
        <f aca="false">'Per item requirement'!AK170*'Global Stock listing'!$H$44</f>
        <v>0</v>
      </c>
    </row>
    <row r="171" customFormat="false" ht="15" hidden="false" customHeight="false" outlineLevel="0" collapsed="false">
      <c r="A171" s="358"/>
      <c r="B171" s="365" t="n">
        <f aca="false">'Additional items'!$I18</f>
        <v>0</v>
      </c>
      <c r="C171" s="365"/>
      <c r="D171" s="365"/>
      <c r="E171" s="365"/>
      <c r="F171" s="365"/>
      <c r="G171" s="366" t="n">
        <f aca="false">SUM(I171:N171)</f>
        <v>0</v>
      </c>
      <c r="H171" s="418" t="n">
        <f aca="false">SUM(I171:N171)</f>
        <v>0</v>
      </c>
      <c r="I171" s="367" t="n">
        <f aca="false">'Per item requirement'!M171*'Global Stock listing'!$H$28</f>
        <v>0</v>
      </c>
      <c r="J171" s="368" t="n">
        <f aca="false">'Per item requirement'!W171*'Global Stock listing'!$H$38</f>
        <v>0</v>
      </c>
      <c r="K171" s="368" t="n">
        <f aca="false">'Per item requirement'!X171*'Global Stock listing'!$H$39</f>
        <v>0</v>
      </c>
      <c r="L171" s="368" t="n">
        <f aca="false">'Per item requirement'!AA171*'Global Stock listing'!$H$43</f>
        <v>0</v>
      </c>
      <c r="M171" s="368" t="n">
        <f aca="false">'Per item requirement'!AJ171*'Global Stock listing'!$H$45</f>
        <v>0</v>
      </c>
      <c r="N171" s="369" t="n">
        <f aca="false">'Per item requirement'!AK171*'Global Stock listing'!$H$44</f>
        <v>0</v>
      </c>
    </row>
    <row r="172" customFormat="false" ht="15" hidden="false" customHeight="false" outlineLevel="0" collapsed="false">
      <c r="A172" s="358"/>
      <c r="B172" s="365" t="n">
        <f aca="false">'Additional items'!$I19</f>
        <v>0</v>
      </c>
      <c r="C172" s="365"/>
      <c r="D172" s="365"/>
      <c r="E172" s="365"/>
      <c r="F172" s="365"/>
      <c r="G172" s="366" t="n">
        <f aca="false">SUM(I172:N172)</f>
        <v>0</v>
      </c>
      <c r="H172" s="418" t="n">
        <f aca="false">SUM(I172:N172)</f>
        <v>0</v>
      </c>
      <c r="I172" s="367" t="n">
        <f aca="false">'Per item requirement'!M172*'Global Stock listing'!$H$28</f>
        <v>0</v>
      </c>
      <c r="J172" s="368" t="n">
        <f aca="false">'Per item requirement'!W172*'Global Stock listing'!$H$38</f>
        <v>0</v>
      </c>
      <c r="K172" s="368" t="n">
        <f aca="false">'Per item requirement'!X172*'Global Stock listing'!$H$39</f>
        <v>0</v>
      </c>
      <c r="L172" s="368" t="n">
        <f aca="false">'Per item requirement'!AA172*'Global Stock listing'!$H$43</f>
        <v>0</v>
      </c>
      <c r="M172" s="368" t="n">
        <f aca="false">'Per item requirement'!AJ172*'Global Stock listing'!$H$45</f>
        <v>0</v>
      </c>
      <c r="N172" s="369" t="n">
        <f aca="false">'Per item requirement'!AK172*'Global Stock listing'!$H$44</f>
        <v>0</v>
      </c>
    </row>
    <row r="173" customFormat="false" ht="15" hidden="false" customHeight="false" outlineLevel="0" collapsed="false">
      <c r="A173" s="358"/>
      <c r="B173" s="365" t="n">
        <f aca="false">'Additional items'!$I20</f>
        <v>0</v>
      </c>
      <c r="C173" s="365"/>
      <c r="D173" s="365"/>
      <c r="E173" s="365"/>
      <c r="F173" s="365"/>
      <c r="G173" s="366" t="n">
        <f aca="false">SUM(I173:N173)</f>
        <v>0</v>
      </c>
      <c r="H173" s="418" t="n">
        <f aca="false">SUM(I173:N173)</f>
        <v>0</v>
      </c>
      <c r="I173" s="367" t="n">
        <f aca="false">'Per item requirement'!M173*'Global Stock listing'!$H$28</f>
        <v>0</v>
      </c>
      <c r="J173" s="368" t="n">
        <f aca="false">'Per item requirement'!W173*'Global Stock listing'!$H$38</f>
        <v>0</v>
      </c>
      <c r="K173" s="368" t="n">
        <f aca="false">'Per item requirement'!X173*'Global Stock listing'!$H$39</f>
        <v>0</v>
      </c>
      <c r="L173" s="368" t="n">
        <f aca="false">'Per item requirement'!AA173*'Global Stock listing'!$H$43</f>
        <v>0</v>
      </c>
      <c r="M173" s="368" t="n">
        <f aca="false">'Per item requirement'!AJ173*'Global Stock listing'!$H$45</f>
        <v>0</v>
      </c>
      <c r="N173" s="369" t="n">
        <f aca="false">'Per item requirement'!AK173*'Global Stock listing'!$H$44</f>
        <v>0</v>
      </c>
    </row>
    <row r="174" customFormat="false" ht="15" hidden="false" customHeight="false" outlineLevel="0" collapsed="false">
      <c r="A174" s="358"/>
      <c r="B174" s="365" t="n">
        <f aca="false">'Additional items'!$I21</f>
        <v>0</v>
      </c>
      <c r="C174" s="365"/>
      <c r="D174" s="365"/>
      <c r="E174" s="365"/>
      <c r="F174" s="365"/>
      <c r="G174" s="366" t="n">
        <f aca="false">SUM(I174:N174)</f>
        <v>0</v>
      </c>
      <c r="H174" s="418" t="n">
        <f aca="false">SUM(I174:N174)</f>
        <v>0</v>
      </c>
      <c r="I174" s="367" t="n">
        <f aca="false">'Per item requirement'!M174*'Global Stock listing'!$H$28</f>
        <v>0</v>
      </c>
      <c r="J174" s="368" t="n">
        <f aca="false">'Per item requirement'!W174*'Global Stock listing'!$H$38</f>
        <v>0</v>
      </c>
      <c r="K174" s="368" t="n">
        <f aca="false">'Per item requirement'!X174*'Global Stock listing'!$H$39</f>
        <v>0</v>
      </c>
      <c r="L174" s="368" t="n">
        <f aca="false">'Per item requirement'!AA174*'Global Stock listing'!$H$43</f>
        <v>0</v>
      </c>
      <c r="M174" s="368" t="n">
        <f aca="false">'Per item requirement'!AJ174*'Global Stock listing'!$H$45</f>
        <v>0</v>
      </c>
      <c r="N174" s="369" t="n">
        <f aca="false">'Per item requirement'!AK174*'Global Stock listing'!$H$44</f>
        <v>0</v>
      </c>
    </row>
    <row r="175" customFormat="false" ht="15" hidden="false" customHeight="false" outlineLevel="0" collapsed="false">
      <c r="A175" s="358"/>
      <c r="B175" s="365" t="n">
        <f aca="false">'Additional items'!$I22</f>
        <v>0</v>
      </c>
      <c r="C175" s="365"/>
      <c r="D175" s="365"/>
      <c r="E175" s="365"/>
      <c r="F175" s="365"/>
      <c r="G175" s="366" t="n">
        <f aca="false">SUM(I175:N175)</f>
        <v>0</v>
      </c>
      <c r="H175" s="418" t="n">
        <f aca="false">SUM(I175:N175)</f>
        <v>0</v>
      </c>
      <c r="I175" s="367" t="n">
        <f aca="false">'Per item requirement'!M175*'Global Stock listing'!$H$28</f>
        <v>0</v>
      </c>
      <c r="J175" s="368" t="n">
        <f aca="false">'Per item requirement'!W175*'Global Stock listing'!$H$38</f>
        <v>0</v>
      </c>
      <c r="K175" s="368" t="n">
        <f aca="false">'Per item requirement'!X175*'Global Stock listing'!$H$39</f>
        <v>0</v>
      </c>
      <c r="L175" s="368" t="n">
        <f aca="false">'Per item requirement'!AA175*'Global Stock listing'!$H$43</f>
        <v>0</v>
      </c>
      <c r="M175" s="368" t="n">
        <f aca="false">'Per item requirement'!AJ175*'Global Stock listing'!$H$45</f>
        <v>0</v>
      </c>
      <c r="N175" s="369" t="n">
        <f aca="false">'Per item requirement'!AK175*'Global Stock listing'!$H$44</f>
        <v>0</v>
      </c>
    </row>
    <row r="176" customFormat="false" ht="15" hidden="false" customHeight="false" outlineLevel="0" collapsed="false">
      <c r="A176" s="358"/>
      <c r="B176" s="365" t="n">
        <f aca="false">'Additional items'!$I23</f>
        <v>0</v>
      </c>
      <c r="C176" s="365"/>
      <c r="D176" s="365"/>
      <c r="E176" s="365"/>
      <c r="F176" s="365"/>
      <c r="G176" s="366" t="n">
        <f aca="false">SUM(I176:N176)</f>
        <v>0</v>
      </c>
      <c r="H176" s="418" t="n">
        <f aca="false">SUM(I176:N176)</f>
        <v>0</v>
      </c>
      <c r="I176" s="367" t="n">
        <f aca="false">'Per item requirement'!M176*'Global Stock listing'!$H$28</f>
        <v>0</v>
      </c>
      <c r="J176" s="368" t="n">
        <f aca="false">'Per item requirement'!W176*'Global Stock listing'!$H$38</f>
        <v>0</v>
      </c>
      <c r="K176" s="368" t="n">
        <f aca="false">'Per item requirement'!X176*'Global Stock listing'!$H$39</f>
        <v>0</v>
      </c>
      <c r="L176" s="368" t="n">
        <f aca="false">'Per item requirement'!AA176*'Global Stock listing'!$H$43</f>
        <v>0</v>
      </c>
      <c r="M176" s="368" t="n">
        <f aca="false">'Per item requirement'!AJ176*'Global Stock listing'!$H$45</f>
        <v>0</v>
      </c>
      <c r="N176" s="369" t="n">
        <f aca="false">'Per item requirement'!AK176*'Global Stock listing'!$H$44</f>
        <v>0</v>
      </c>
    </row>
    <row r="177" customFormat="false" ht="15" hidden="false" customHeight="false" outlineLevel="0" collapsed="false">
      <c r="A177" s="358"/>
      <c r="B177" s="365" t="n">
        <f aca="false">'Additional items'!$I24</f>
        <v>0</v>
      </c>
      <c r="C177" s="365"/>
      <c r="D177" s="365"/>
      <c r="E177" s="365"/>
      <c r="F177" s="365"/>
      <c r="G177" s="366" t="n">
        <f aca="false">SUM(I177:N177)</f>
        <v>0</v>
      </c>
      <c r="H177" s="418" t="n">
        <f aca="false">SUM(I177:N177)</f>
        <v>0</v>
      </c>
      <c r="I177" s="367" t="n">
        <f aca="false">'Per item requirement'!M177*'Global Stock listing'!$H$28</f>
        <v>0</v>
      </c>
      <c r="J177" s="368" t="n">
        <f aca="false">'Per item requirement'!W177*'Global Stock listing'!$H$38</f>
        <v>0</v>
      </c>
      <c r="K177" s="368" t="n">
        <f aca="false">'Per item requirement'!X177*'Global Stock listing'!$H$39</f>
        <v>0</v>
      </c>
      <c r="L177" s="368" t="n">
        <f aca="false">'Per item requirement'!AA177*'Global Stock listing'!$H$43</f>
        <v>0</v>
      </c>
      <c r="M177" s="368" t="n">
        <f aca="false">'Per item requirement'!AJ177*'Global Stock listing'!$H$45</f>
        <v>0</v>
      </c>
      <c r="N177" s="369" t="n">
        <f aca="false">'Per item requirement'!AK177*'Global Stock listing'!$H$44</f>
        <v>0</v>
      </c>
    </row>
    <row r="178" customFormat="false" ht="15" hidden="false" customHeight="false" outlineLevel="0" collapsed="false">
      <c r="A178" s="358"/>
      <c r="B178" s="365" t="n">
        <f aca="false">'Additional items'!$I25</f>
        <v>0</v>
      </c>
      <c r="C178" s="365"/>
      <c r="D178" s="365"/>
      <c r="E178" s="365"/>
      <c r="F178" s="365"/>
      <c r="G178" s="366" t="n">
        <f aca="false">SUM(I178:N178)</f>
        <v>0</v>
      </c>
      <c r="H178" s="418" t="n">
        <f aca="false">SUM(I178:N178)</f>
        <v>0</v>
      </c>
      <c r="I178" s="367" t="n">
        <f aca="false">'Per item requirement'!M178*'Global Stock listing'!$H$28</f>
        <v>0</v>
      </c>
      <c r="J178" s="368" t="n">
        <f aca="false">'Per item requirement'!W178*'Global Stock listing'!$H$38</f>
        <v>0</v>
      </c>
      <c r="K178" s="368" t="n">
        <f aca="false">'Per item requirement'!X178*'Global Stock listing'!$H$39</f>
        <v>0</v>
      </c>
      <c r="L178" s="368" t="n">
        <f aca="false">'Per item requirement'!AA178*'Global Stock listing'!$H$43</f>
        <v>0</v>
      </c>
      <c r="M178" s="368" t="n">
        <f aca="false">'Per item requirement'!AJ178*'Global Stock listing'!$H$45</f>
        <v>0</v>
      </c>
      <c r="N178" s="369" t="n">
        <f aca="false">'Per item requirement'!AK178*'Global Stock listing'!$H$44</f>
        <v>0</v>
      </c>
    </row>
    <row r="179" customFormat="false" ht="15" hidden="false" customHeight="false" outlineLevel="0" collapsed="false">
      <c r="A179" s="358"/>
      <c r="B179" s="372" t="n">
        <f aca="false">'Additional items'!$I26</f>
        <v>0</v>
      </c>
      <c r="C179" s="372"/>
      <c r="D179" s="372"/>
      <c r="E179" s="372"/>
      <c r="F179" s="372"/>
      <c r="G179" s="373" t="n">
        <f aca="false">SUM(I179:N179)</f>
        <v>0</v>
      </c>
      <c r="H179" s="426" t="n">
        <f aca="false">SUM(I179:N179)</f>
        <v>0</v>
      </c>
      <c r="I179" s="374" t="n">
        <f aca="false">'Per item requirement'!M179*'Global Stock listing'!$H$28</f>
        <v>0</v>
      </c>
      <c r="J179" s="375" t="n">
        <f aca="false">'Per item requirement'!W179*'Global Stock listing'!$H$38</f>
        <v>0</v>
      </c>
      <c r="K179" s="375" t="n">
        <f aca="false">'Per item requirement'!X179*'Global Stock listing'!$H$39</f>
        <v>0</v>
      </c>
      <c r="L179" s="375" t="n">
        <f aca="false">'Per item requirement'!AA179*'Global Stock listing'!$H$43</f>
        <v>0</v>
      </c>
      <c r="M179" s="375" t="n">
        <f aca="false">'Per item requirement'!AJ179*'Global Stock listing'!$H$45</f>
        <v>0</v>
      </c>
      <c r="N179" s="376" t="n">
        <f aca="false">'Per item requirement'!AK179*'Global Stock listing'!$H$44</f>
        <v>0</v>
      </c>
    </row>
    <row r="180" customFormat="false" ht="59.25" hidden="false" customHeight="false" outlineLevel="0" collapsed="false">
      <c r="A180" s="427" t="s">
        <v>186</v>
      </c>
      <c r="B180" s="428" t="s">
        <v>187</v>
      </c>
      <c r="C180" s="428"/>
      <c r="D180" s="428"/>
      <c r="E180" s="428"/>
      <c r="F180" s="428"/>
      <c r="G180" s="429" t="n">
        <f aca="false">SUM(I180:N180)</f>
        <v>0</v>
      </c>
      <c r="H180" s="430" t="n">
        <f aca="false">SUM(I180:N180)</f>
        <v>0</v>
      </c>
      <c r="I180" s="431" t="n">
        <f aca="false">'Per item requirement'!M180*'Global Stock listing'!$H$28</f>
        <v>0</v>
      </c>
      <c r="J180" s="432" t="n">
        <f aca="false">'Per item requirement'!W180*'Global Stock listing'!$H$38</f>
        <v>0</v>
      </c>
      <c r="K180" s="432" t="n">
        <f aca="false">'Per item requirement'!X180*'Global Stock listing'!$H$39</f>
        <v>0</v>
      </c>
      <c r="L180" s="432" t="n">
        <f aca="false">'Per item requirement'!AA180*'Global Stock listing'!$H$43</f>
        <v>0</v>
      </c>
      <c r="M180" s="432" t="n">
        <f aca="false">'Per item requirement'!AJ180*'Global Stock listing'!$H$45</f>
        <v>0</v>
      </c>
      <c r="N180" s="433" t="n">
        <f aca="false">'Per item requirement'!AK180*'Global Stock listing'!$H$44</f>
        <v>0</v>
      </c>
    </row>
    <row r="181" customFormat="false" ht="15" hidden="false" customHeight="false" outlineLevel="0" collapsed="false">
      <c r="A181" s="378"/>
      <c r="B181" s="385" t="s">
        <v>188</v>
      </c>
      <c r="C181" s="385"/>
      <c r="D181" s="385"/>
      <c r="E181" s="385"/>
      <c r="F181" s="385"/>
      <c r="G181" s="386" t="n">
        <f aca="false">SUM(I181:N181)</f>
        <v>0</v>
      </c>
      <c r="H181" s="418" t="n">
        <f aca="false">SUM(I181:N181)</f>
        <v>0</v>
      </c>
      <c r="I181" s="387" t="n">
        <f aca="false">'Per item requirement'!M181*'Global Stock listing'!$H$28</f>
        <v>0</v>
      </c>
      <c r="J181" s="388" t="n">
        <f aca="false">'Per item requirement'!W181*'Global Stock listing'!$H$38</f>
        <v>0</v>
      </c>
      <c r="K181" s="388" t="n">
        <f aca="false">'Per item requirement'!X181*'Global Stock listing'!$H$39</f>
        <v>0</v>
      </c>
      <c r="L181" s="388" t="n">
        <f aca="false">'Per item requirement'!AA181*'Global Stock listing'!$H$43</f>
        <v>0</v>
      </c>
      <c r="M181" s="388" t="n">
        <f aca="false">'Per item requirement'!AJ181*'Global Stock listing'!$H$45</f>
        <v>0</v>
      </c>
      <c r="N181" s="389" t="n">
        <f aca="false">'Per item requirement'!AK181*'Global Stock listing'!$H$44</f>
        <v>0</v>
      </c>
    </row>
    <row r="182" customFormat="false" ht="15" hidden="false" customHeight="false" outlineLevel="0" collapsed="false">
      <c r="A182" s="378"/>
      <c r="B182" s="385" t="s">
        <v>189</v>
      </c>
      <c r="C182" s="385"/>
      <c r="D182" s="385"/>
      <c r="E182" s="385"/>
      <c r="F182" s="385"/>
      <c r="G182" s="386" t="n">
        <f aca="false">SUM(I182:N182)</f>
        <v>0</v>
      </c>
      <c r="H182" s="418" t="n">
        <f aca="false">SUM(I182:N182)</f>
        <v>0</v>
      </c>
      <c r="I182" s="387" t="n">
        <f aca="false">'Per item requirement'!M182*'Global Stock listing'!$H$28</f>
        <v>0</v>
      </c>
      <c r="J182" s="388" t="n">
        <f aca="false">'Per item requirement'!W182*'Global Stock listing'!$H$38</f>
        <v>0</v>
      </c>
      <c r="K182" s="388" t="n">
        <f aca="false">'Per item requirement'!X182*'Global Stock listing'!$H$39</f>
        <v>0</v>
      </c>
      <c r="L182" s="388" t="n">
        <f aca="false">'Per item requirement'!AA182*'Global Stock listing'!$H$43</f>
        <v>0</v>
      </c>
      <c r="M182" s="388" t="n">
        <f aca="false">'Per item requirement'!AJ182*'Global Stock listing'!$H$45</f>
        <v>0</v>
      </c>
      <c r="N182" s="389" t="n">
        <f aca="false">'Per item requirement'!AK182*'Global Stock listing'!$H$44</f>
        <v>0</v>
      </c>
    </row>
    <row r="183" customFormat="false" ht="15" hidden="false" customHeight="false" outlineLevel="0" collapsed="false">
      <c r="A183" s="378"/>
      <c r="B183" s="385" t="s">
        <v>190</v>
      </c>
      <c r="C183" s="385"/>
      <c r="D183" s="385"/>
      <c r="E183" s="385"/>
      <c r="F183" s="385"/>
      <c r="G183" s="386" t="n">
        <f aca="false">SUM(I183:N183)</f>
        <v>0</v>
      </c>
      <c r="H183" s="418" t="n">
        <f aca="false">SUM(I183:N183)</f>
        <v>0</v>
      </c>
      <c r="I183" s="387" t="n">
        <f aca="false">'Per item requirement'!M183*'Global Stock listing'!$H$28</f>
        <v>0</v>
      </c>
      <c r="J183" s="388" t="n">
        <f aca="false">'Per item requirement'!W183*'Global Stock listing'!$H$38</f>
        <v>0</v>
      </c>
      <c r="K183" s="388" t="n">
        <f aca="false">'Per item requirement'!X183*'Global Stock listing'!$H$39</f>
        <v>0</v>
      </c>
      <c r="L183" s="388" t="n">
        <f aca="false">'Per item requirement'!AA183*'Global Stock listing'!$H$43</f>
        <v>0</v>
      </c>
      <c r="M183" s="388" t="n">
        <f aca="false">'Per item requirement'!AJ183*'Global Stock listing'!$H$45</f>
        <v>0</v>
      </c>
      <c r="N183" s="389" t="n">
        <f aca="false">'Per item requirement'!AK183*'Global Stock listing'!$H$44</f>
        <v>0</v>
      </c>
    </row>
    <row r="184" customFormat="false" ht="15" hidden="false" customHeight="false" outlineLevel="0" collapsed="false">
      <c r="A184" s="378"/>
      <c r="B184" s="385" t="s">
        <v>191</v>
      </c>
      <c r="C184" s="385"/>
      <c r="D184" s="385"/>
      <c r="E184" s="385"/>
      <c r="F184" s="385"/>
      <c r="G184" s="386" t="n">
        <f aca="false">SUM(I184:N184)</f>
        <v>0</v>
      </c>
      <c r="H184" s="418" t="n">
        <f aca="false">SUM(I184:N184)</f>
        <v>0</v>
      </c>
      <c r="I184" s="387" t="n">
        <f aca="false">'Per item requirement'!M184*'Global Stock listing'!$H$28</f>
        <v>0</v>
      </c>
      <c r="J184" s="388" t="n">
        <f aca="false">'Per item requirement'!W184*'Global Stock listing'!$H$38</f>
        <v>0</v>
      </c>
      <c r="K184" s="388" t="n">
        <f aca="false">'Per item requirement'!X184*'Global Stock listing'!$H$39</f>
        <v>0</v>
      </c>
      <c r="L184" s="388" t="n">
        <f aca="false">'Per item requirement'!AA184*'Global Stock listing'!$H$43</f>
        <v>0</v>
      </c>
      <c r="M184" s="388" t="n">
        <f aca="false">'Per item requirement'!AJ184*'Global Stock listing'!$H$45</f>
        <v>0</v>
      </c>
      <c r="N184" s="389" t="n">
        <f aca="false">'Per item requirement'!AK184*'Global Stock listing'!$H$44</f>
        <v>0</v>
      </c>
    </row>
    <row r="185" customFormat="false" ht="15" hidden="false" customHeight="false" outlineLevel="0" collapsed="false">
      <c r="A185" s="378"/>
      <c r="B185" s="385" t="s">
        <v>192</v>
      </c>
      <c r="C185" s="385"/>
      <c r="D185" s="385"/>
      <c r="E185" s="385"/>
      <c r="F185" s="385"/>
      <c r="G185" s="386" t="n">
        <f aca="false">SUM(I185:N185)</f>
        <v>0</v>
      </c>
      <c r="H185" s="418" t="n">
        <f aca="false">SUM(I185:N185)</f>
        <v>0</v>
      </c>
      <c r="I185" s="387" t="n">
        <f aca="false">'Per item requirement'!M185*'Global Stock listing'!$H$28</f>
        <v>0</v>
      </c>
      <c r="J185" s="388" t="n">
        <f aca="false">'Per item requirement'!W185*'Global Stock listing'!$H$38</f>
        <v>0</v>
      </c>
      <c r="K185" s="388" t="n">
        <f aca="false">'Per item requirement'!X185*'Global Stock listing'!$H$39</f>
        <v>0</v>
      </c>
      <c r="L185" s="388" t="n">
        <f aca="false">'Per item requirement'!AA185*'Global Stock listing'!$H$43</f>
        <v>0</v>
      </c>
      <c r="M185" s="388" t="n">
        <f aca="false">'Per item requirement'!AJ185*'Global Stock listing'!$H$45</f>
        <v>0</v>
      </c>
      <c r="N185" s="389" t="n">
        <f aca="false">'Per item requirement'!AK185*'Global Stock listing'!$H$44</f>
        <v>0</v>
      </c>
    </row>
    <row r="186" customFormat="false" ht="15" hidden="false" customHeight="false" outlineLevel="0" collapsed="false">
      <c r="A186" s="378"/>
      <c r="B186" s="385" t="s">
        <v>193</v>
      </c>
      <c r="C186" s="385"/>
      <c r="D186" s="385"/>
      <c r="E186" s="385"/>
      <c r="F186" s="385"/>
      <c r="G186" s="386" t="n">
        <f aca="false">SUM(I186:N186)</f>
        <v>0</v>
      </c>
      <c r="H186" s="418" t="n">
        <f aca="false">SUM(I186:N186)</f>
        <v>0</v>
      </c>
      <c r="I186" s="387" t="n">
        <f aca="false">'Per item requirement'!M186*'Global Stock listing'!$H$28</f>
        <v>0</v>
      </c>
      <c r="J186" s="388" t="n">
        <f aca="false">'Per item requirement'!W186*'Global Stock listing'!$H$38</f>
        <v>0</v>
      </c>
      <c r="K186" s="388" t="n">
        <f aca="false">'Per item requirement'!X186*'Global Stock listing'!$H$39</f>
        <v>0</v>
      </c>
      <c r="L186" s="388" t="n">
        <f aca="false">'Per item requirement'!AA186*'Global Stock listing'!$H$43</f>
        <v>0</v>
      </c>
      <c r="M186" s="388" t="n">
        <f aca="false">'Per item requirement'!AJ186*'Global Stock listing'!$H$45</f>
        <v>0</v>
      </c>
      <c r="N186" s="389" t="n">
        <f aca="false">'Per item requirement'!AK186*'Global Stock listing'!$H$44</f>
        <v>0</v>
      </c>
    </row>
    <row r="187" customFormat="false" ht="15" hidden="false" customHeight="false" outlineLevel="0" collapsed="false">
      <c r="A187" s="378"/>
      <c r="B187" s="385" t="s">
        <v>194</v>
      </c>
      <c r="C187" s="385"/>
      <c r="D187" s="385"/>
      <c r="E187" s="385"/>
      <c r="F187" s="385"/>
      <c r="G187" s="386" t="n">
        <f aca="false">SUM(I187:N187)</f>
        <v>0</v>
      </c>
      <c r="H187" s="418" t="n">
        <f aca="false">SUM(I187:N187)</f>
        <v>0</v>
      </c>
      <c r="I187" s="387" t="n">
        <f aca="false">'Per item requirement'!M187*'Global Stock listing'!$H$28</f>
        <v>0</v>
      </c>
      <c r="J187" s="388" t="n">
        <f aca="false">'Per item requirement'!W187*'Global Stock listing'!$H$38</f>
        <v>0</v>
      </c>
      <c r="K187" s="388" t="n">
        <f aca="false">'Per item requirement'!X187*'Global Stock listing'!$H$39</f>
        <v>0</v>
      </c>
      <c r="L187" s="388" t="n">
        <f aca="false">'Per item requirement'!AA187*'Global Stock listing'!$H$43</f>
        <v>0</v>
      </c>
      <c r="M187" s="388" t="n">
        <f aca="false">'Per item requirement'!AJ187*'Global Stock listing'!$H$45</f>
        <v>0</v>
      </c>
      <c r="N187" s="389" t="n">
        <f aca="false">'Per item requirement'!AK187*'Global Stock listing'!$H$44</f>
        <v>0</v>
      </c>
    </row>
    <row r="188" customFormat="false" ht="15" hidden="false" customHeight="false" outlineLevel="0" collapsed="false">
      <c r="A188" s="378"/>
      <c r="B188" s="385" t="s">
        <v>195</v>
      </c>
      <c r="C188" s="385"/>
      <c r="D188" s="385"/>
      <c r="E188" s="385"/>
      <c r="F188" s="385"/>
      <c r="G188" s="386" t="n">
        <f aca="false">SUM(I188:N188)</f>
        <v>0</v>
      </c>
      <c r="H188" s="418" t="n">
        <f aca="false">SUM(I188:N188)</f>
        <v>0</v>
      </c>
      <c r="I188" s="387" t="n">
        <f aca="false">'Per item requirement'!M188*'Global Stock listing'!$H$28</f>
        <v>0</v>
      </c>
      <c r="J188" s="388" t="n">
        <f aca="false">'Per item requirement'!W188*'Global Stock listing'!$H$38</f>
        <v>0</v>
      </c>
      <c r="K188" s="388" t="n">
        <f aca="false">'Per item requirement'!X188*'Global Stock listing'!$H$39</f>
        <v>0</v>
      </c>
      <c r="L188" s="388" t="n">
        <f aca="false">'Per item requirement'!AA188*'Global Stock listing'!$H$43</f>
        <v>0</v>
      </c>
      <c r="M188" s="388" t="n">
        <f aca="false">'Per item requirement'!AJ188*'Global Stock listing'!$H$45</f>
        <v>0</v>
      </c>
      <c r="N188" s="389" t="n">
        <f aca="false">'Per item requirement'!AK188*'Global Stock listing'!$H$44</f>
        <v>0</v>
      </c>
    </row>
    <row r="189" customFormat="false" ht="15" hidden="false" customHeight="false" outlineLevel="0" collapsed="false">
      <c r="A189" s="378"/>
      <c r="B189" s="385" t="s">
        <v>196</v>
      </c>
      <c r="C189" s="385"/>
      <c r="D189" s="385"/>
      <c r="E189" s="385"/>
      <c r="F189" s="385"/>
      <c r="G189" s="386" t="n">
        <f aca="false">SUM(I189:N189)</f>
        <v>0</v>
      </c>
      <c r="H189" s="418" t="n">
        <f aca="false">SUM(I189:N189)</f>
        <v>0</v>
      </c>
      <c r="I189" s="387" t="n">
        <f aca="false">'Per item requirement'!M189*'Global Stock listing'!$H$28</f>
        <v>0</v>
      </c>
      <c r="J189" s="388" t="n">
        <f aca="false">'Per item requirement'!W189*'Global Stock listing'!$H$38</f>
        <v>0</v>
      </c>
      <c r="K189" s="388" t="n">
        <f aca="false">'Per item requirement'!X189*'Global Stock listing'!$H$39</f>
        <v>0</v>
      </c>
      <c r="L189" s="388" t="n">
        <f aca="false">'Per item requirement'!AA189*'Global Stock listing'!$H$43</f>
        <v>0</v>
      </c>
      <c r="M189" s="388" t="n">
        <f aca="false">'Per item requirement'!AJ189*'Global Stock listing'!$H$45</f>
        <v>0</v>
      </c>
      <c r="N189" s="389" t="n">
        <f aca="false">'Per item requirement'!AK189*'Global Stock listing'!$H$44</f>
        <v>0</v>
      </c>
    </row>
    <row r="190" customFormat="false" ht="15" hidden="false" customHeight="false" outlineLevel="0" collapsed="false">
      <c r="A190" s="378"/>
      <c r="B190" s="385" t="s">
        <v>197</v>
      </c>
      <c r="C190" s="385"/>
      <c r="D190" s="385"/>
      <c r="E190" s="385"/>
      <c r="F190" s="385"/>
      <c r="G190" s="386" t="n">
        <f aca="false">SUM(I190:N190)</f>
        <v>0</v>
      </c>
      <c r="H190" s="418" t="n">
        <f aca="false">SUM(I190:N190)</f>
        <v>0</v>
      </c>
      <c r="I190" s="387" t="n">
        <f aca="false">'Per item requirement'!M190*'Global Stock listing'!$H$28</f>
        <v>0</v>
      </c>
      <c r="J190" s="388" t="n">
        <f aca="false">'Per item requirement'!W190*'Global Stock listing'!$H$38</f>
        <v>0</v>
      </c>
      <c r="K190" s="388" t="n">
        <f aca="false">'Per item requirement'!X190*'Global Stock listing'!$H$39</f>
        <v>0</v>
      </c>
      <c r="L190" s="388" t="n">
        <f aca="false">'Per item requirement'!AA190*'Global Stock listing'!$H$43</f>
        <v>0</v>
      </c>
      <c r="M190" s="388" t="n">
        <f aca="false">'Per item requirement'!AJ190*'Global Stock listing'!$H$45</f>
        <v>0</v>
      </c>
      <c r="N190" s="389" t="n">
        <f aca="false">'Per item requirement'!AK190*'Global Stock listing'!$H$44</f>
        <v>0</v>
      </c>
    </row>
    <row r="191" customFormat="false" ht="15" hidden="false" customHeight="false" outlineLevel="0" collapsed="false">
      <c r="A191" s="378"/>
      <c r="B191" s="385" t="s">
        <v>198</v>
      </c>
      <c r="C191" s="385"/>
      <c r="D191" s="385"/>
      <c r="E191" s="385"/>
      <c r="F191" s="385"/>
      <c r="G191" s="386" t="n">
        <f aca="false">SUM(I191:N191)</f>
        <v>0</v>
      </c>
      <c r="H191" s="418" t="n">
        <f aca="false">SUM(I191:N191)</f>
        <v>0</v>
      </c>
      <c r="I191" s="387" t="n">
        <f aca="false">'Per item requirement'!M191*'Global Stock listing'!$H$28</f>
        <v>0</v>
      </c>
      <c r="J191" s="388" t="n">
        <f aca="false">'Per item requirement'!W191*'Global Stock listing'!$H$38</f>
        <v>0</v>
      </c>
      <c r="K191" s="388" t="n">
        <f aca="false">'Per item requirement'!X191*'Global Stock listing'!$H$39</f>
        <v>0</v>
      </c>
      <c r="L191" s="388" t="n">
        <f aca="false">'Per item requirement'!AA191*'Global Stock listing'!$H$43</f>
        <v>0</v>
      </c>
      <c r="M191" s="388" t="n">
        <f aca="false">'Per item requirement'!AJ191*'Global Stock listing'!$H$45</f>
        <v>0</v>
      </c>
      <c r="N191" s="389" t="n">
        <f aca="false">'Per item requirement'!AK191*'Global Stock listing'!$H$44</f>
        <v>0</v>
      </c>
    </row>
    <row r="192" customFormat="false" ht="15" hidden="false" customHeight="false" outlineLevel="0" collapsed="false">
      <c r="A192" s="378"/>
      <c r="B192" s="391" t="s">
        <v>199</v>
      </c>
      <c r="C192" s="391"/>
      <c r="D192" s="391"/>
      <c r="E192" s="391"/>
      <c r="F192" s="391"/>
      <c r="G192" s="392" t="n">
        <f aca="false">SUM(I192:N192)</f>
        <v>0</v>
      </c>
      <c r="H192" s="426" t="n">
        <f aca="false">SUM(I192:N192)</f>
        <v>0</v>
      </c>
      <c r="I192" s="393" t="n">
        <f aca="false">'Per item requirement'!M192*'Global Stock listing'!$H$28</f>
        <v>0</v>
      </c>
      <c r="J192" s="394" t="n">
        <f aca="false">'Per item requirement'!W192*'Global Stock listing'!$H$38</f>
        <v>0</v>
      </c>
      <c r="K192" s="394" t="n">
        <f aca="false">'Per item requirement'!X192*'Global Stock listing'!$H$39</f>
        <v>0</v>
      </c>
      <c r="L192" s="394" t="n">
        <f aca="false">'Per item requirement'!AA192*'Global Stock listing'!$H$43</f>
        <v>0</v>
      </c>
      <c r="M192" s="394" t="n">
        <f aca="false">'Per item requirement'!AJ192*'Global Stock listing'!$H$45</f>
        <v>0</v>
      </c>
      <c r="N192" s="395" t="n">
        <f aca="false">'Per item requirement'!AK192*'Global Stock listing'!$H$44</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BU192"/>
  <sheetViews>
    <sheetView windowProtection="false"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70918367346939"/>
  </cols>
  <sheetData>
    <row r="1" customFormat="false" ht="61.5" hidden="false" customHeight="false" outlineLevel="0" collapsed="false">
      <c r="A1" s="434" t="s">
        <v>206</v>
      </c>
      <c r="B1" s="434"/>
      <c r="C1" s="434"/>
      <c r="D1" s="434"/>
      <c r="E1" s="434"/>
      <c r="F1" s="434"/>
      <c r="G1" s="434"/>
      <c r="H1" s="434"/>
      <c r="I1" s="434"/>
      <c r="J1" s="434"/>
      <c r="K1" s="434"/>
      <c r="L1" s="434"/>
      <c r="M1" s="434"/>
      <c r="N1" s="434"/>
      <c r="O1" s="434"/>
      <c r="P1" s="434"/>
      <c r="Q1" s="434"/>
      <c r="R1" s="43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customFormat="false" ht="61.5" hidden="false" customHeight="false" outlineLevel="0" collapsed="false">
      <c r="A2" s="434"/>
      <c r="B2" s="434"/>
      <c r="C2" s="434"/>
      <c r="D2" s="434"/>
      <c r="E2" s="434"/>
      <c r="F2" s="434"/>
      <c r="G2" s="434"/>
      <c r="H2" s="434"/>
      <c r="I2" s="434"/>
      <c r="J2" s="434"/>
      <c r="K2" s="434"/>
      <c r="L2" s="434"/>
      <c r="M2" s="434"/>
      <c r="N2" s="434"/>
      <c r="O2" s="434"/>
      <c r="P2" s="434"/>
      <c r="Q2" s="434"/>
      <c r="R2" s="43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customFormat="false" ht="61.5" hidden="false" customHeight="false" outlineLevel="0" collapsed="false">
      <c r="A3" s="434"/>
      <c r="B3" s="434"/>
      <c r="C3" s="434"/>
      <c r="D3" s="434"/>
      <c r="E3" s="434"/>
      <c r="F3" s="434"/>
      <c r="G3" s="434"/>
      <c r="H3" s="434"/>
      <c r="I3" s="434"/>
      <c r="J3" s="434"/>
      <c r="K3" s="434"/>
      <c r="L3" s="434"/>
      <c r="M3" s="434"/>
      <c r="N3" s="434"/>
      <c r="O3" s="434"/>
      <c r="P3" s="434"/>
      <c r="Q3" s="434"/>
      <c r="R3" s="43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row>
    <row r="4" customFormat="false" ht="61.5" hidden="false" customHeight="false" outlineLevel="0" collapsed="false">
      <c r="A4" s="434"/>
      <c r="B4" s="434"/>
      <c r="C4" s="434"/>
      <c r="D4" s="434"/>
      <c r="E4" s="434"/>
      <c r="F4" s="434"/>
      <c r="G4" s="434"/>
      <c r="H4" s="434"/>
      <c r="I4" s="434"/>
      <c r="J4" s="434"/>
      <c r="K4" s="434"/>
      <c r="L4" s="434"/>
      <c r="M4" s="434"/>
      <c r="N4" s="434"/>
      <c r="O4" s="434"/>
      <c r="P4" s="434"/>
      <c r="Q4" s="434"/>
      <c r="R4" s="43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row>
    <row r="5" customFormat="false" ht="61.5" hidden="false" customHeight="false" outlineLevel="0" collapsed="false">
      <c r="A5" s="434"/>
      <c r="B5" s="434"/>
      <c r="C5" s="434"/>
      <c r="D5" s="434"/>
      <c r="E5" s="434"/>
      <c r="F5" s="434"/>
      <c r="G5" s="434"/>
      <c r="H5" s="434"/>
      <c r="I5" s="434"/>
      <c r="J5" s="434"/>
      <c r="K5" s="434"/>
      <c r="L5" s="434"/>
      <c r="M5" s="434"/>
      <c r="N5" s="434"/>
      <c r="O5" s="434"/>
      <c r="P5" s="434"/>
      <c r="Q5" s="434"/>
      <c r="R5" s="43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customFormat="false" ht="61.5" hidden="false" customHeight="false" outlineLevel="0" collapsed="false">
      <c r="A6" s="434"/>
      <c r="B6" s="434"/>
      <c r="C6" s="434"/>
      <c r="D6" s="434"/>
      <c r="E6" s="434"/>
      <c r="F6" s="434"/>
      <c r="G6" s="434"/>
      <c r="H6" s="434"/>
      <c r="I6" s="434"/>
      <c r="J6" s="434"/>
      <c r="K6" s="434"/>
      <c r="L6" s="434"/>
      <c r="M6" s="434"/>
      <c r="N6" s="434"/>
      <c r="O6" s="434"/>
      <c r="P6" s="434"/>
      <c r="Q6" s="434"/>
      <c r="R6" s="43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customFormat="false" ht="61.5" hidden="false" customHeight="false" outlineLevel="0" collapsed="false">
      <c r="A7" s="434"/>
      <c r="B7" s="434"/>
      <c r="C7" s="434"/>
      <c r="D7" s="434"/>
      <c r="E7" s="434"/>
      <c r="F7" s="434"/>
      <c r="G7" s="434"/>
      <c r="H7" s="434"/>
      <c r="I7" s="434"/>
      <c r="J7" s="434"/>
      <c r="K7" s="434"/>
      <c r="L7" s="434"/>
      <c r="M7" s="434"/>
      <c r="N7" s="434"/>
      <c r="O7" s="434"/>
      <c r="P7" s="434"/>
      <c r="Q7" s="434"/>
      <c r="R7" s="43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customFormat="false" ht="61.5" hidden="false" customHeight="false" outlineLevel="0" collapsed="false">
      <c r="A8" s="434"/>
      <c r="B8" s="434"/>
      <c r="C8" s="434"/>
      <c r="D8" s="434"/>
      <c r="E8" s="434"/>
      <c r="F8" s="434"/>
      <c r="G8" s="434"/>
      <c r="H8" s="434"/>
      <c r="I8" s="434"/>
      <c r="J8" s="434"/>
      <c r="K8" s="434"/>
      <c r="L8" s="434"/>
      <c r="M8" s="434"/>
      <c r="N8" s="434"/>
      <c r="O8" s="434"/>
      <c r="P8" s="434"/>
      <c r="Q8" s="434"/>
      <c r="R8" s="43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customFormat="false" ht="409.5" hidden="false" customHeight="false" outlineLevel="0" collapsed="false">
      <c r="A9" s="265" t="s">
        <v>207</v>
      </c>
      <c r="B9" s="265"/>
      <c r="C9" s="265"/>
      <c r="D9" s="265"/>
      <c r="E9" s="265"/>
      <c r="F9" s="265"/>
      <c r="G9" s="265"/>
      <c r="H9" s="397"/>
      <c r="I9" s="4"/>
      <c r="J9" s="4"/>
      <c r="K9" s="435"/>
      <c r="L9" s="435"/>
      <c r="M9" s="435"/>
      <c r="N9" s="4"/>
      <c r="O9" s="435"/>
      <c r="P9" s="435"/>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customFormat="false" ht="18.75" hidden="false" customHeight="false" outlineLevel="0" collapsed="false">
      <c r="A10" s="265"/>
      <c r="B10" s="265"/>
      <c r="C10" s="265"/>
      <c r="D10" s="265"/>
      <c r="E10" s="265"/>
      <c r="F10" s="265"/>
      <c r="G10" s="265"/>
      <c r="H10" s="397"/>
      <c r="I10" s="266"/>
      <c r="J10" s="266"/>
      <c r="K10" s="266"/>
      <c r="L10" s="398"/>
      <c r="M10" s="399" t="s">
        <v>70</v>
      </c>
      <c r="N10" s="399"/>
      <c r="O10" s="399"/>
      <c r="P10" s="399"/>
      <c r="Q10" s="399"/>
      <c r="R10" s="400"/>
    </row>
    <row r="11" customFormat="false" ht="75" hidden="false" customHeight="false" outlineLevel="0" collapsed="false">
      <c r="A11" s="265"/>
      <c r="B11" s="265"/>
      <c r="C11" s="265"/>
      <c r="D11" s="265"/>
      <c r="E11" s="265"/>
      <c r="F11" s="265"/>
      <c r="G11" s="265"/>
      <c r="H11" s="397"/>
      <c r="I11" s="402" t="s">
        <v>66</v>
      </c>
      <c r="J11" s="403" t="s">
        <v>67</v>
      </c>
      <c r="K11" s="436" t="s">
        <v>68</v>
      </c>
      <c r="L11" s="436" t="s">
        <v>69</v>
      </c>
      <c r="M11" s="403" t="s">
        <v>72</v>
      </c>
      <c r="N11" s="436" t="s">
        <v>73</v>
      </c>
      <c r="O11" s="436" t="s">
        <v>74</v>
      </c>
      <c r="P11" s="403" t="s">
        <v>81</v>
      </c>
      <c r="Q11" s="403" t="str">
        <f aca="false">'Per item requirement'!AL11</f>
        <v>Firecracker Turret</v>
      </c>
      <c r="R11" s="404" t="s">
        <v>71</v>
      </c>
    </row>
    <row r="12" customFormat="false" ht="18.75" hidden="false" customHeight="false" outlineLevel="0" collapsed="false">
      <c r="A12" s="265"/>
      <c r="B12" s="265"/>
      <c r="C12" s="265"/>
      <c r="D12" s="265"/>
      <c r="E12" s="265"/>
      <c r="F12" s="265"/>
      <c r="G12" s="265"/>
      <c r="H12" s="397"/>
      <c r="I12" s="277"/>
      <c r="J12" s="278"/>
      <c r="K12" s="437"/>
      <c r="L12" s="437"/>
      <c r="M12" s="278"/>
      <c r="N12" s="437"/>
      <c r="O12" s="437"/>
      <c r="P12" s="278"/>
      <c r="Q12" s="278"/>
      <c r="R12" s="405"/>
    </row>
    <row r="13" customFormat="false" ht="18.75" hidden="false" customHeight="false" outlineLevel="0" collapsed="false">
      <c r="A13" s="265"/>
      <c r="B13" s="265"/>
      <c r="C13" s="265"/>
      <c r="D13" s="265"/>
      <c r="E13" s="265"/>
      <c r="F13" s="265"/>
      <c r="G13" s="265"/>
      <c r="H13" s="397"/>
      <c r="I13" s="277"/>
      <c r="J13" s="278"/>
      <c r="K13" s="437"/>
      <c r="L13" s="437"/>
      <c r="M13" s="278"/>
      <c r="N13" s="437"/>
      <c r="O13" s="437"/>
      <c r="P13" s="278"/>
      <c r="Q13" s="278"/>
      <c r="R13" s="405"/>
    </row>
    <row r="14" customFormat="false" ht="18.75" hidden="false" customHeight="false" outlineLevel="0" collapsed="false">
      <c r="A14" s="281"/>
      <c r="B14" s="281"/>
      <c r="C14" s="281"/>
      <c r="D14" s="281"/>
      <c r="E14" s="281"/>
      <c r="F14" s="281"/>
      <c r="G14" s="281"/>
      <c r="H14" s="397"/>
      <c r="I14" s="277"/>
      <c r="J14" s="278"/>
      <c r="K14" s="437"/>
      <c r="L14" s="437"/>
      <c r="M14" s="278"/>
      <c r="N14" s="437"/>
      <c r="O14" s="437"/>
      <c r="P14" s="278"/>
      <c r="Q14" s="278"/>
      <c r="R14" s="405"/>
    </row>
    <row r="15" customFormat="false" ht="30" hidden="false" customHeight="false" outlineLevel="0" collapsed="false">
      <c r="A15" s="284"/>
      <c r="B15" s="284"/>
      <c r="C15" s="284"/>
      <c r="D15" s="284"/>
      <c r="E15" s="284"/>
      <c r="F15" s="284"/>
      <c r="G15" s="285" t="s">
        <v>210</v>
      </c>
      <c r="H15" s="406" t="s">
        <v>211</v>
      </c>
      <c r="I15" s="303" t="n">
        <f aca="false">IF('Per item requirement'!O15="","",'Per item requirement'!O15)</f>
        <v>22</v>
      </c>
      <c r="J15" s="300" t="n">
        <f aca="false">IF('Per item requirement'!P15="","",'Per item requirement'!P15)</f>
        <v>185</v>
      </c>
      <c r="K15" s="301" t="n">
        <f aca="false">IF('Per item requirement'!Q15="","",'Per item requirement'!Q15)</f>
        <v>185</v>
      </c>
      <c r="L15" s="301" t="n">
        <f aca="false">IF('Per item requirement'!R15="","",'Per item requirement'!R15)</f>
        <v>185</v>
      </c>
      <c r="M15" s="300" t="str">
        <f aca="false">IF('Per item requirement'!T15="","",'Per item requirement'!T15)</f>
        <v>?</v>
      </c>
      <c r="N15" s="301" t="str">
        <f aca="false">IF('Per item requirement'!U15="","",'Per item requirement'!U15)</f>
        <v>?</v>
      </c>
      <c r="O15" s="301" t="str">
        <f aca="false">IF('Per item requirement'!V15="","",'Per item requirement'!V15)</f>
        <v>?</v>
      </c>
      <c r="P15" s="300" t="n">
        <f aca="false">IF('Per item requirement'!Z15="","",'Per item requirement'!Z15)</f>
        <v>180</v>
      </c>
      <c r="Q15" s="300" t="str">
        <f aca="false">IF('Per item requirement'!AL15="","",'Per item requirement'!AL15)</f>
        <v>?</v>
      </c>
      <c r="R15" s="300" t="n">
        <f aca="false">IF('Per item requirement'!S15="","",'Per item requirement'!S15)</f>
        <v>160</v>
      </c>
    </row>
    <row r="16" customFormat="false" ht="15" hidden="false" customHeight="false" outlineLevel="0" collapsed="false">
      <c r="A16" s="297"/>
      <c r="B16" s="285"/>
      <c r="C16" s="285"/>
      <c r="D16" s="285"/>
      <c r="E16" s="285"/>
      <c r="F16" s="285"/>
      <c r="G16" s="285"/>
      <c r="H16" s="410"/>
      <c r="I16" s="298"/>
      <c r="J16" s="300"/>
      <c r="K16" s="301"/>
      <c r="L16" s="301"/>
      <c r="M16" s="300"/>
      <c r="N16" s="301"/>
      <c r="O16" s="301"/>
      <c r="P16" s="300"/>
      <c r="Q16" s="299"/>
      <c r="R16" s="300"/>
    </row>
    <row r="17" customFormat="false" ht="234" hidden="false" customHeight="false" outlineLevel="0" collapsed="false">
      <c r="A17" s="309" t="s">
        <v>62</v>
      </c>
      <c r="B17" s="310" t="s">
        <v>82</v>
      </c>
      <c r="C17" s="310"/>
      <c r="D17" s="310"/>
      <c r="E17" s="310"/>
      <c r="F17" s="310"/>
      <c r="G17" s="311" t="n">
        <f aca="false">SUM(I17:Q17)</f>
        <v>0</v>
      </c>
      <c r="H17" s="438" t="n">
        <f aca="false">SUM(I17:Q17)</f>
        <v>0</v>
      </c>
      <c r="I17" s="316"/>
      <c r="J17" s="314"/>
      <c r="K17" s="314"/>
      <c r="L17" s="314"/>
      <c r="M17" s="314"/>
      <c r="N17" s="314"/>
      <c r="O17" s="314"/>
      <c r="P17" s="314"/>
      <c r="Q17" s="314"/>
      <c r="R17" s="314"/>
    </row>
    <row r="18" customFormat="false" ht="15" hidden="false" customHeight="false" outlineLevel="0" collapsed="false">
      <c r="A18" s="309"/>
      <c r="B18" s="319" t="s">
        <v>83</v>
      </c>
      <c r="C18" s="319"/>
      <c r="D18" s="319"/>
      <c r="E18" s="319"/>
      <c r="F18" s="319"/>
      <c r="G18" s="320" t="n">
        <f aca="false">SUM(I18:Q18)</f>
        <v>0</v>
      </c>
      <c r="H18" s="439" t="n">
        <f aca="false">SUM(I18:Q18)</f>
        <v>0</v>
      </c>
      <c r="I18" s="325"/>
      <c r="J18" s="323"/>
      <c r="K18" s="323"/>
      <c r="L18" s="323"/>
      <c r="M18" s="323"/>
      <c r="N18" s="323"/>
      <c r="O18" s="323"/>
      <c r="P18" s="323"/>
      <c r="Q18" s="323"/>
      <c r="R18" s="323"/>
    </row>
    <row r="19" customFormat="false" ht="15" hidden="false" customHeight="false" outlineLevel="0" collapsed="false">
      <c r="A19" s="309"/>
      <c r="B19" s="319" t="s">
        <v>84</v>
      </c>
      <c r="C19" s="319"/>
      <c r="D19" s="319"/>
      <c r="E19" s="319"/>
      <c r="F19" s="319"/>
      <c r="G19" s="320" t="n">
        <f aca="false">SUM(I19:Q19)</f>
        <v>0</v>
      </c>
      <c r="H19" s="439" t="n">
        <f aca="false">SUM(I19:Q19)</f>
        <v>0</v>
      </c>
      <c r="I19" s="325"/>
      <c r="J19" s="323"/>
      <c r="K19" s="323"/>
      <c r="L19" s="323"/>
      <c r="M19" s="323"/>
      <c r="N19" s="323"/>
      <c r="O19" s="323"/>
      <c r="P19" s="323"/>
      <c r="Q19" s="323"/>
      <c r="R19" s="323"/>
    </row>
    <row r="20" customFormat="false" ht="15" hidden="false" customHeight="false" outlineLevel="0" collapsed="false">
      <c r="A20" s="309"/>
      <c r="B20" s="319" t="s">
        <v>85</v>
      </c>
      <c r="C20" s="319"/>
      <c r="D20" s="319"/>
      <c r="E20" s="319"/>
      <c r="F20" s="319"/>
      <c r="G20" s="320" t="n">
        <f aca="false">SUM(I20:Q20)</f>
        <v>0</v>
      </c>
      <c r="H20" s="439" t="n">
        <f aca="false">SUM(I20:Q20)</f>
        <v>0</v>
      </c>
      <c r="I20" s="325"/>
      <c r="J20" s="323"/>
      <c r="K20" s="323"/>
      <c r="L20" s="323"/>
      <c r="M20" s="323"/>
      <c r="N20" s="323"/>
      <c r="O20" s="323"/>
      <c r="P20" s="323"/>
      <c r="Q20" s="323"/>
      <c r="R20" s="323"/>
    </row>
    <row r="21" customFormat="false" ht="15" hidden="false" customHeight="false" outlineLevel="0" collapsed="false">
      <c r="A21" s="309"/>
      <c r="B21" s="319" t="s">
        <v>86</v>
      </c>
      <c r="C21" s="319"/>
      <c r="D21" s="319"/>
      <c r="E21" s="319"/>
      <c r="F21" s="319"/>
      <c r="G21" s="320" t="n">
        <f aca="false">SUM(I21:Q21)</f>
        <v>0</v>
      </c>
      <c r="H21" s="439" t="n">
        <f aca="false">SUM(I21:Q21)</f>
        <v>0</v>
      </c>
      <c r="I21" s="325"/>
      <c r="J21" s="323"/>
      <c r="K21" s="323"/>
      <c r="L21" s="323"/>
      <c r="M21" s="323"/>
      <c r="N21" s="323"/>
      <c r="O21" s="323"/>
      <c r="P21" s="323"/>
      <c r="Q21" s="323"/>
      <c r="R21" s="323"/>
    </row>
    <row r="22" customFormat="false" ht="15" hidden="false" customHeight="false" outlineLevel="0" collapsed="false">
      <c r="A22" s="309"/>
      <c r="B22" s="319" t="s">
        <v>87</v>
      </c>
      <c r="C22" s="319"/>
      <c r="D22" s="319"/>
      <c r="E22" s="319"/>
      <c r="F22" s="319"/>
      <c r="G22" s="320" t="n">
        <f aca="false">SUM(I22:Q22)</f>
        <v>0</v>
      </c>
      <c r="H22" s="439" t="n">
        <f aca="false">SUM(I22:Q22)</f>
        <v>0</v>
      </c>
      <c r="I22" s="325"/>
      <c r="J22" s="323"/>
      <c r="K22" s="323"/>
      <c r="L22" s="323"/>
      <c r="M22" s="323"/>
      <c r="N22" s="323"/>
      <c r="O22" s="323"/>
      <c r="P22" s="323"/>
      <c r="Q22" s="323"/>
      <c r="R22" s="323"/>
    </row>
    <row r="23" customFormat="false" ht="15" hidden="false" customHeight="false" outlineLevel="0" collapsed="false">
      <c r="A23" s="309"/>
      <c r="B23" s="319" t="s">
        <v>88</v>
      </c>
      <c r="C23" s="319"/>
      <c r="D23" s="319"/>
      <c r="E23" s="319"/>
      <c r="F23" s="319"/>
      <c r="G23" s="320" t="n">
        <f aca="false">SUM(I23:Q23)</f>
        <v>0</v>
      </c>
      <c r="H23" s="439" t="n">
        <f aca="false">SUM(I23:Q23)</f>
        <v>0</v>
      </c>
      <c r="I23" s="325"/>
      <c r="J23" s="323"/>
      <c r="K23" s="323"/>
      <c r="L23" s="323"/>
      <c r="M23" s="323"/>
      <c r="N23" s="323"/>
      <c r="O23" s="323"/>
      <c r="P23" s="323"/>
      <c r="Q23" s="323"/>
      <c r="R23" s="323"/>
    </row>
    <row r="24" customFormat="false" ht="15" hidden="false" customHeight="false" outlineLevel="0" collapsed="false">
      <c r="A24" s="309"/>
      <c r="B24" s="319" t="s">
        <v>81</v>
      </c>
      <c r="C24" s="319"/>
      <c r="D24" s="319"/>
      <c r="E24" s="319"/>
      <c r="F24" s="319"/>
      <c r="G24" s="320" t="n">
        <f aca="false">SUM(I24:Q24)</f>
        <v>0</v>
      </c>
      <c r="H24" s="439" t="n">
        <f aca="false">SUM(I24:Q24)</f>
        <v>0</v>
      </c>
      <c r="I24" s="325"/>
      <c r="J24" s="323"/>
      <c r="K24" s="323"/>
      <c r="L24" s="323"/>
      <c r="M24" s="323"/>
      <c r="N24" s="323"/>
      <c r="O24" s="323"/>
      <c r="P24" s="322"/>
      <c r="Q24" s="323"/>
      <c r="R24" s="323"/>
    </row>
    <row r="25" customFormat="false" ht="15" hidden="false" customHeight="false" outlineLevel="0" collapsed="false">
      <c r="A25" s="309"/>
      <c r="B25" s="319" t="s">
        <v>80</v>
      </c>
      <c r="C25" s="319"/>
      <c r="D25" s="319"/>
      <c r="E25" s="319"/>
      <c r="F25" s="319"/>
      <c r="G25" s="320" t="n">
        <f aca="false">SUM(I25:Q25)</f>
        <v>0</v>
      </c>
      <c r="H25" s="439" t="n">
        <f aca="false">SUM(I25:Q25)</f>
        <v>0</v>
      </c>
      <c r="I25" s="325"/>
      <c r="J25" s="323"/>
      <c r="K25" s="323"/>
      <c r="L25" s="323"/>
      <c r="M25" s="323"/>
      <c r="N25" s="323"/>
      <c r="O25" s="323"/>
      <c r="P25" s="323"/>
      <c r="Q25" s="323"/>
      <c r="R25" s="323"/>
    </row>
    <row r="26" customFormat="false" ht="15" hidden="false" customHeight="false" outlineLevel="0" collapsed="false">
      <c r="A26" s="309"/>
      <c r="B26" s="319" t="s">
        <v>78</v>
      </c>
      <c r="C26" s="319"/>
      <c r="D26" s="319"/>
      <c r="E26" s="319"/>
      <c r="F26" s="319"/>
      <c r="G26" s="320" t="n">
        <f aca="false">SUM(I26:Q26)</f>
        <v>0</v>
      </c>
      <c r="H26" s="439" t="n">
        <f aca="false">SUM(I26:Q26)</f>
        <v>0</v>
      </c>
      <c r="I26" s="325"/>
      <c r="J26" s="323"/>
      <c r="K26" s="323"/>
      <c r="L26" s="323"/>
      <c r="M26" s="323"/>
      <c r="N26" s="323"/>
      <c r="O26" s="323"/>
      <c r="P26" s="323"/>
      <c r="Q26" s="323"/>
      <c r="R26" s="323"/>
    </row>
    <row r="27" customFormat="false" ht="15" hidden="false" customHeight="false" outlineLevel="0" collapsed="false">
      <c r="A27" s="309"/>
      <c r="B27" s="319" t="s">
        <v>89</v>
      </c>
      <c r="C27" s="319"/>
      <c r="D27" s="319"/>
      <c r="E27" s="319"/>
      <c r="F27" s="319"/>
      <c r="G27" s="320" t="n">
        <f aca="false">SUM(I27:Q27)</f>
        <v>0</v>
      </c>
      <c r="H27" s="439" t="n">
        <f aca="false">SUM(I27:Q27)</f>
        <v>0</v>
      </c>
      <c r="I27" s="325"/>
      <c r="J27" s="323"/>
      <c r="K27" s="323"/>
      <c r="L27" s="323"/>
      <c r="M27" s="323"/>
      <c r="N27" s="323"/>
      <c r="O27" s="323"/>
      <c r="P27" s="323"/>
      <c r="Q27" s="322"/>
      <c r="R27" s="323"/>
    </row>
    <row r="28" customFormat="false" ht="15" hidden="false" customHeight="false" outlineLevel="0" collapsed="false">
      <c r="A28" s="309"/>
      <c r="B28" s="319" t="s">
        <v>65</v>
      </c>
      <c r="C28" s="319"/>
      <c r="D28" s="319"/>
      <c r="E28" s="319"/>
      <c r="F28" s="319"/>
      <c r="G28" s="320" t="n">
        <f aca="false">SUM(I28:Q28)</f>
        <v>0</v>
      </c>
      <c r="H28" s="439" t="n">
        <f aca="false">SUM(I28:Q28)</f>
        <v>0</v>
      </c>
      <c r="I28" s="325"/>
      <c r="J28" s="323"/>
      <c r="K28" s="323"/>
      <c r="L28" s="323"/>
      <c r="M28" s="323"/>
      <c r="N28" s="323"/>
      <c r="O28" s="323"/>
      <c r="P28" s="323" t="n">
        <f aca="false">'Per item requirement'!Z28*'Global Stock listing'!$H$41</f>
        <v>0</v>
      </c>
      <c r="Q28" s="323"/>
      <c r="R28" s="323" t="n">
        <f aca="false">'Per item requirement'!S28*'Global Stock listing'!$H$34</f>
        <v>0</v>
      </c>
    </row>
    <row r="29" customFormat="false" ht="15" hidden="false" customHeight="false" outlineLevel="0" collapsed="false">
      <c r="A29" s="309"/>
      <c r="B29" s="319" t="s">
        <v>64</v>
      </c>
      <c r="C29" s="319"/>
      <c r="D29" s="319"/>
      <c r="E29" s="319"/>
      <c r="F29" s="319"/>
      <c r="G29" s="320" t="n">
        <f aca="false">SUM(I29:Q29)</f>
        <v>0</v>
      </c>
      <c r="H29" s="439" t="n">
        <f aca="false">SUM(I29:Q29)</f>
        <v>0</v>
      </c>
      <c r="I29" s="325"/>
      <c r="J29" s="323"/>
      <c r="K29" s="323"/>
      <c r="L29" s="323"/>
      <c r="M29" s="323"/>
      <c r="N29" s="323"/>
      <c r="O29" s="323"/>
      <c r="P29" s="323" t="n">
        <f aca="false">'Per item requirement'!Z29*'Global Stock listing'!$H$41</f>
        <v>0</v>
      </c>
      <c r="Q29" s="323"/>
      <c r="R29" s="323" t="n">
        <f aca="false">'Per item requirement'!S29*'Global Stock listing'!$H$34</f>
        <v>0</v>
      </c>
    </row>
    <row r="30" customFormat="false" ht="15" hidden="false" customHeight="false" outlineLevel="0" collapsed="false">
      <c r="A30" s="309"/>
      <c r="B30" s="319" t="s">
        <v>90</v>
      </c>
      <c r="C30" s="319"/>
      <c r="D30" s="319"/>
      <c r="E30" s="319"/>
      <c r="F30" s="319"/>
      <c r="G30" s="320" t="n">
        <f aca="false">SUM(I30:Q30)</f>
        <v>0</v>
      </c>
      <c r="H30" s="439" t="n">
        <f aca="false">SUM(I30:Q30)</f>
        <v>0</v>
      </c>
      <c r="I30" s="325"/>
      <c r="J30" s="323"/>
      <c r="K30" s="323"/>
      <c r="L30" s="323"/>
      <c r="M30" s="323"/>
      <c r="N30" s="323"/>
      <c r="O30" s="323"/>
      <c r="P30" s="323"/>
      <c r="Q30" s="323"/>
      <c r="R30" s="323"/>
    </row>
    <row r="31" customFormat="false" ht="15" hidden="false" customHeight="false" outlineLevel="0" collapsed="false">
      <c r="A31" s="309"/>
      <c r="B31" s="319" t="s">
        <v>91</v>
      </c>
      <c r="C31" s="319"/>
      <c r="D31" s="319"/>
      <c r="E31" s="319"/>
      <c r="F31" s="319"/>
      <c r="G31" s="320" t="n">
        <f aca="false">SUM(I31:Q31)</f>
        <v>0</v>
      </c>
      <c r="H31" s="439" t="n">
        <f aca="false">SUM(I31:Q31)</f>
        <v>0</v>
      </c>
      <c r="I31" s="325"/>
      <c r="J31" s="323"/>
      <c r="K31" s="323"/>
      <c r="L31" s="323"/>
      <c r="M31" s="323"/>
      <c r="N31" s="323"/>
      <c r="O31" s="323"/>
      <c r="P31" s="323"/>
      <c r="Q31" s="323"/>
      <c r="R31" s="323"/>
    </row>
    <row r="32" customFormat="false" ht="15" hidden="false" customHeight="false" outlineLevel="0" collapsed="false">
      <c r="A32" s="309"/>
      <c r="B32" s="319" t="s">
        <v>92</v>
      </c>
      <c r="C32" s="319"/>
      <c r="D32" s="319"/>
      <c r="E32" s="319"/>
      <c r="F32" s="319"/>
      <c r="G32" s="320" t="n">
        <f aca="false">SUM(I32:Q32)</f>
        <v>0</v>
      </c>
      <c r="H32" s="439" t="n">
        <f aca="false">SUM(I32:Q32)</f>
        <v>0</v>
      </c>
      <c r="I32" s="325"/>
      <c r="J32" s="323"/>
      <c r="K32" s="323"/>
      <c r="L32" s="323"/>
      <c r="M32" s="323"/>
      <c r="N32" s="323"/>
      <c r="O32" s="323"/>
      <c r="P32" s="323"/>
      <c r="Q32" s="323"/>
      <c r="R32" s="323"/>
    </row>
    <row r="33" customFormat="false" ht="15" hidden="false" customHeight="false" outlineLevel="0" collapsed="false">
      <c r="A33" s="309"/>
      <c r="B33" s="319" t="s">
        <v>76</v>
      </c>
      <c r="C33" s="319"/>
      <c r="D33" s="319"/>
      <c r="E33" s="319"/>
      <c r="F33" s="319"/>
      <c r="G33" s="320" t="n">
        <f aca="false">SUM(I33:Q33)</f>
        <v>0</v>
      </c>
      <c r="H33" s="439" t="n">
        <f aca="false">SUM(I33:Q33)</f>
        <v>0</v>
      </c>
      <c r="I33" s="325"/>
      <c r="J33" s="323"/>
      <c r="K33" s="323"/>
      <c r="L33" s="323"/>
      <c r="M33" s="323"/>
      <c r="N33" s="323"/>
      <c r="O33" s="323"/>
      <c r="P33" s="323" t="n">
        <f aca="false">'Per item requirement'!Z33*'Global Stock listing'!$H$41</f>
        <v>0</v>
      </c>
      <c r="Q33" s="323"/>
      <c r="R33" s="322"/>
    </row>
    <row r="34" customFormat="false" ht="15" hidden="false" customHeight="false" outlineLevel="0" collapsed="false">
      <c r="A34" s="309"/>
      <c r="B34" s="319" t="s">
        <v>66</v>
      </c>
      <c r="C34" s="319"/>
      <c r="D34" s="319"/>
      <c r="E34" s="319"/>
      <c r="F34" s="319"/>
      <c r="G34" s="320" t="n">
        <f aca="false">SUM(I34:Q34)</f>
        <v>0</v>
      </c>
      <c r="H34" s="439" t="n">
        <f aca="false">SUM(I34:Q34)</f>
        <v>0</v>
      </c>
      <c r="I34" s="321"/>
      <c r="J34" s="323"/>
      <c r="K34" s="323"/>
      <c r="L34" s="323"/>
      <c r="M34" s="323" t="n">
        <f aca="false">'Per item requirement'!T34*'Global Stock listing'!$H$35</f>
        <v>0</v>
      </c>
      <c r="N34" s="323" t="n">
        <f aca="false">'Per item requirement'!U34*'Global Stock listing'!$H$36</f>
        <v>0</v>
      </c>
      <c r="O34" s="323" t="n">
        <f aca="false">'Per item requirement'!V34*'Global Stock listing'!$H$37</f>
        <v>0</v>
      </c>
      <c r="P34" s="323"/>
      <c r="Q34" s="323"/>
      <c r="R34" s="323"/>
    </row>
    <row r="35" customFormat="false" ht="15" hidden="false" customHeight="false" outlineLevel="0" collapsed="false">
      <c r="A35" s="309"/>
      <c r="B35" s="319" t="s">
        <v>72</v>
      </c>
      <c r="C35" s="319"/>
      <c r="D35" s="319"/>
      <c r="E35" s="319"/>
      <c r="F35" s="319"/>
      <c r="G35" s="320" t="n">
        <f aca="false">SUM(I35:Q35)</f>
        <v>0</v>
      </c>
      <c r="H35" s="439" t="n">
        <f aca="false">SUM(I35:Q35)</f>
        <v>0</v>
      </c>
      <c r="I35" s="325"/>
      <c r="J35" s="323"/>
      <c r="K35" s="323"/>
      <c r="L35" s="323"/>
      <c r="M35" s="322"/>
      <c r="N35" s="323"/>
      <c r="O35" s="323"/>
      <c r="P35" s="323"/>
      <c r="Q35" s="323"/>
      <c r="R35" s="323"/>
    </row>
    <row r="36" customFormat="false" ht="15" hidden="false" customHeight="false" outlineLevel="0" collapsed="false">
      <c r="A36" s="309"/>
      <c r="B36" s="319" t="s">
        <v>67</v>
      </c>
      <c r="C36" s="319"/>
      <c r="D36" s="319"/>
      <c r="E36" s="319"/>
      <c r="F36" s="319"/>
      <c r="G36" s="320" t="n">
        <f aca="false">SUM(I36:Q36)</f>
        <v>0</v>
      </c>
      <c r="H36" s="439" t="n">
        <f aca="false">SUM(I36:Q36)</f>
        <v>0</v>
      </c>
      <c r="I36" s="325"/>
      <c r="J36" s="322"/>
      <c r="K36" s="323"/>
      <c r="L36" s="323"/>
      <c r="M36" s="323"/>
      <c r="N36" s="323"/>
      <c r="O36" s="323"/>
      <c r="P36" s="323"/>
      <c r="Q36" s="323"/>
      <c r="R36" s="323"/>
    </row>
    <row r="37" customFormat="false" ht="15" hidden="false" customHeight="false" outlineLevel="0" collapsed="false">
      <c r="A37" s="309"/>
      <c r="B37" s="319" t="s">
        <v>93</v>
      </c>
      <c r="C37" s="319"/>
      <c r="D37" s="319"/>
      <c r="E37" s="319"/>
      <c r="F37" s="319"/>
      <c r="G37" s="320" t="n">
        <f aca="false">SUM(I37:Q37)</f>
        <v>0</v>
      </c>
      <c r="H37" s="439" t="n">
        <f aca="false">SUM(I37:Q37)</f>
        <v>0</v>
      </c>
      <c r="I37" s="325"/>
      <c r="J37" s="323"/>
      <c r="K37" s="323"/>
      <c r="L37" s="323"/>
      <c r="M37" s="323"/>
      <c r="N37" s="323"/>
      <c r="O37" s="323"/>
      <c r="P37" s="323"/>
      <c r="Q37" s="323"/>
      <c r="R37" s="323"/>
    </row>
    <row r="38" customFormat="false" ht="15" hidden="false" customHeight="false" outlineLevel="0" collapsed="false">
      <c r="A38" s="309"/>
      <c r="B38" s="319" t="s">
        <v>73</v>
      </c>
      <c r="C38" s="319"/>
      <c r="D38" s="319"/>
      <c r="E38" s="319"/>
      <c r="F38" s="319"/>
      <c r="G38" s="320" t="n">
        <f aca="false">SUM(I38:Q38)</f>
        <v>0</v>
      </c>
      <c r="H38" s="439" t="n">
        <f aca="false">SUM(I38:Q38)</f>
        <v>0</v>
      </c>
      <c r="I38" s="325"/>
      <c r="J38" s="323"/>
      <c r="K38" s="323"/>
      <c r="L38" s="323"/>
      <c r="M38" s="323"/>
      <c r="N38" s="322"/>
      <c r="O38" s="323"/>
      <c r="P38" s="323"/>
      <c r="Q38" s="323"/>
      <c r="R38" s="323"/>
    </row>
    <row r="39" customFormat="false" ht="15" hidden="false" customHeight="false" outlineLevel="0" collapsed="false">
      <c r="A39" s="309"/>
      <c r="B39" s="319" t="s">
        <v>68</v>
      </c>
      <c r="C39" s="319"/>
      <c r="D39" s="319"/>
      <c r="E39" s="319"/>
      <c r="F39" s="319"/>
      <c r="G39" s="320" t="n">
        <f aca="false">SUM(I39:Q39)</f>
        <v>0</v>
      </c>
      <c r="H39" s="439" t="n">
        <f aca="false">SUM(I39:Q39)</f>
        <v>0</v>
      </c>
      <c r="I39" s="325"/>
      <c r="J39" s="323"/>
      <c r="K39" s="322"/>
      <c r="L39" s="323"/>
      <c r="M39" s="323"/>
      <c r="N39" s="323"/>
      <c r="O39" s="323"/>
      <c r="P39" s="323"/>
      <c r="Q39" s="323"/>
      <c r="R39" s="323"/>
    </row>
    <row r="40" customFormat="false" ht="15" hidden="false" customHeight="false" outlineLevel="0" collapsed="false">
      <c r="A40" s="309"/>
      <c r="B40" s="319" t="s">
        <v>71</v>
      </c>
      <c r="C40" s="319"/>
      <c r="D40" s="319"/>
      <c r="E40" s="319"/>
      <c r="F40" s="319"/>
      <c r="G40" s="320" t="n">
        <f aca="false">SUM(I40:Q40)</f>
        <v>0</v>
      </c>
      <c r="H40" s="439" t="n">
        <f aca="false">SUM(I40:Q40)</f>
        <v>0</v>
      </c>
      <c r="I40" s="325"/>
      <c r="J40" s="323"/>
      <c r="K40" s="323"/>
      <c r="L40" s="323"/>
      <c r="M40" s="323"/>
      <c r="N40" s="323"/>
      <c r="O40" s="323"/>
      <c r="P40" s="323"/>
      <c r="Q40" s="323"/>
      <c r="R40" s="322"/>
    </row>
    <row r="41" customFormat="false" ht="15" hidden="false" customHeight="false" outlineLevel="0" collapsed="false">
      <c r="A41" s="309"/>
      <c r="B41" s="319" t="s">
        <v>74</v>
      </c>
      <c r="C41" s="319"/>
      <c r="D41" s="319"/>
      <c r="E41" s="319"/>
      <c r="F41" s="319"/>
      <c r="G41" s="320" t="n">
        <f aca="false">SUM(I41:Q41)</f>
        <v>0</v>
      </c>
      <c r="H41" s="439" t="n">
        <f aca="false">SUM(I41:Q41)</f>
        <v>0</v>
      </c>
      <c r="I41" s="325"/>
      <c r="J41" s="323"/>
      <c r="K41" s="323"/>
      <c r="L41" s="323"/>
      <c r="M41" s="323"/>
      <c r="N41" s="323"/>
      <c r="O41" s="322"/>
      <c r="P41" s="323"/>
      <c r="Q41" s="323"/>
      <c r="R41" s="323"/>
    </row>
    <row r="42" customFormat="false" ht="15" hidden="false" customHeight="false" outlineLevel="0" collapsed="false">
      <c r="A42" s="309"/>
      <c r="B42" s="319" t="s">
        <v>69</v>
      </c>
      <c r="C42" s="319"/>
      <c r="D42" s="319"/>
      <c r="E42" s="319"/>
      <c r="F42" s="319"/>
      <c r="G42" s="320" t="n">
        <f aca="false">SUM(I42:Q42)</f>
        <v>0</v>
      </c>
      <c r="H42" s="439" t="n">
        <f aca="false">SUM(I42:Q42)</f>
        <v>0</v>
      </c>
      <c r="I42" s="325"/>
      <c r="J42" s="323"/>
      <c r="K42" s="323"/>
      <c r="L42" s="322"/>
      <c r="M42" s="323"/>
      <c r="N42" s="323"/>
      <c r="O42" s="323"/>
      <c r="P42" s="323"/>
      <c r="Q42" s="323"/>
      <c r="R42" s="323"/>
    </row>
    <row r="43" customFormat="false" ht="15" hidden="false" customHeight="false" outlineLevel="0" collapsed="false">
      <c r="A43" s="309"/>
      <c r="B43" s="319" t="s">
        <v>94</v>
      </c>
      <c r="C43" s="319"/>
      <c r="D43" s="319"/>
      <c r="E43" s="319"/>
      <c r="F43" s="319"/>
      <c r="G43" s="320" t="n">
        <f aca="false">SUM(I43:Q43)</f>
        <v>0</v>
      </c>
      <c r="H43" s="439" t="n">
        <f aca="false">SUM(I43:Q43)</f>
        <v>0</v>
      </c>
      <c r="I43" s="325"/>
      <c r="J43" s="323"/>
      <c r="K43" s="323"/>
      <c r="L43" s="323"/>
      <c r="M43" s="323"/>
      <c r="N43" s="323"/>
      <c r="O43" s="323"/>
      <c r="P43" s="323"/>
      <c r="Q43" s="323"/>
      <c r="R43" s="323"/>
    </row>
    <row r="44" customFormat="false" ht="15" hidden="false" customHeight="false" outlineLevel="0" collapsed="false">
      <c r="A44" s="309"/>
      <c r="B44" s="319" t="n">
        <f aca="false">'Additional items'!$P3</f>
        <v>0</v>
      </c>
      <c r="C44" s="319"/>
      <c r="D44" s="319"/>
      <c r="E44" s="319"/>
      <c r="F44" s="319"/>
      <c r="G44" s="320" t="n">
        <f aca="false">SUM(I44:Q44)</f>
        <v>0</v>
      </c>
      <c r="H44" s="439" t="n">
        <f aca="false">SUM(I44:Q44)</f>
        <v>0</v>
      </c>
      <c r="I44" s="325"/>
      <c r="J44" s="323"/>
      <c r="K44" s="323"/>
      <c r="L44" s="323"/>
      <c r="M44" s="323"/>
      <c r="N44" s="323"/>
      <c r="O44" s="323"/>
      <c r="P44" s="323"/>
      <c r="Q44" s="323"/>
      <c r="R44" s="323"/>
    </row>
    <row r="45" customFormat="false" ht="15" hidden="false" customHeight="false" outlineLevel="0" collapsed="false">
      <c r="A45" s="309"/>
      <c r="B45" s="319" t="n">
        <f aca="false">'Additional items'!$P4</f>
        <v>0</v>
      </c>
      <c r="C45" s="319"/>
      <c r="D45" s="319"/>
      <c r="E45" s="319"/>
      <c r="F45" s="319"/>
      <c r="G45" s="320" t="n">
        <f aca="false">SUM(I45:Q45)</f>
        <v>0</v>
      </c>
      <c r="H45" s="439" t="n">
        <f aca="false">SUM(I45:Q45)</f>
        <v>0</v>
      </c>
      <c r="I45" s="325"/>
      <c r="J45" s="323"/>
      <c r="K45" s="323"/>
      <c r="L45" s="323"/>
      <c r="M45" s="323"/>
      <c r="N45" s="323"/>
      <c r="O45" s="323"/>
      <c r="P45" s="323"/>
      <c r="Q45" s="323"/>
      <c r="R45" s="323"/>
    </row>
    <row r="46" customFormat="false" ht="15" hidden="false" customHeight="false" outlineLevel="0" collapsed="false">
      <c r="A46" s="309"/>
      <c r="B46" s="319" t="n">
        <f aca="false">'Additional items'!$P5</f>
        <v>0</v>
      </c>
      <c r="C46" s="319"/>
      <c r="D46" s="319"/>
      <c r="E46" s="319"/>
      <c r="F46" s="319"/>
      <c r="G46" s="320" t="n">
        <f aca="false">SUM(I46:Q46)</f>
        <v>0</v>
      </c>
      <c r="H46" s="439" t="n">
        <f aca="false">SUM(I46:Q46)</f>
        <v>0</v>
      </c>
      <c r="I46" s="325"/>
      <c r="J46" s="323"/>
      <c r="K46" s="323"/>
      <c r="L46" s="323"/>
      <c r="M46" s="323"/>
      <c r="N46" s="323"/>
      <c r="O46" s="323"/>
      <c r="P46" s="323"/>
      <c r="Q46" s="323"/>
      <c r="R46" s="323"/>
    </row>
    <row r="47" customFormat="false" ht="15" hidden="false" customHeight="false" outlineLevel="0" collapsed="false">
      <c r="A47" s="309"/>
      <c r="B47" s="319" t="n">
        <f aca="false">'Additional items'!$P6</f>
        <v>0</v>
      </c>
      <c r="C47" s="319"/>
      <c r="D47" s="319"/>
      <c r="E47" s="319"/>
      <c r="F47" s="319"/>
      <c r="G47" s="320" t="n">
        <f aca="false">SUM(I47:Q47)</f>
        <v>0</v>
      </c>
      <c r="H47" s="439" t="n">
        <f aca="false">SUM(I47:Q47)</f>
        <v>0</v>
      </c>
      <c r="I47" s="325"/>
      <c r="J47" s="323"/>
      <c r="K47" s="323"/>
      <c r="L47" s="323"/>
      <c r="M47" s="323"/>
      <c r="N47" s="323"/>
      <c r="O47" s="323"/>
      <c r="P47" s="323"/>
      <c r="Q47" s="323"/>
      <c r="R47" s="323"/>
    </row>
    <row r="48" customFormat="false" ht="15" hidden="false" customHeight="false" outlineLevel="0" collapsed="false">
      <c r="A48" s="309"/>
      <c r="B48" s="319" t="n">
        <f aca="false">'Additional items'!$P7</f>
        <v>0</v>
      </c>
      <c r="C48" s="319"/>
      <c r="D48" s="319"/>
      <c r="E48" s="319"/>
      <c r="F48" s="319"/>
      <c r="G48" s="320" t="n">
        <f aca="false">SUM(I48:Q48)</f>
        <v>0</v>
      </c>
      <c r="H48" s="439" t="n">
        <f aca="false">SUM(I48:Q48)</f>
        <v>0</v>
      </c>
      <c r="I48" s="325"/>
      <c r="J48" s="323"/>
      <c r="K48" s="323"/>
      <c r="L48" s="323"/>
      <c r="M48" s="323"/>
      <c r="N48" s="323"/>
      <c r="O48" s="323"/>
      <c r="P48" s="323"/>
      <c r="Q48" s="323"/>
      <c r="R48" s="323"/>
    </row>
    <row r="49" customFormat="false" ht="15" hidden="false" customHeight="false" outlineLevel="0" collapsed="false">
      <c r="A49" s="309"/>
      <c r="B49" s="319" t="n">
        <f aca="false">'Additional items'!$P8</f>
        <v>0</v>
      </c>
      <c r="C49" s="319"/>
      <c r="D49" s="319"/>
      <c r="E49" s="319"/>
      <c r="F49" s="319"/>
      <c r="G49" s="320" t="n">
        <f aca="false">SUM(I49:Q49)</f>
        <v>0</v>
      </c>
      <c r="H49" s="439" t="n">
        <f aca="false">SUM(I49:Q49)</f>
        <v>0</v>
      </c>
      <c r="I49" s="325"/>
      <c r="J49" s="323"/>
      <c r="K49" s="323"/>
      <c r="L49" s="323"/>
      <c r="M49" s="323"/>
      <c r="N49" s="323"/>
      <c r="O49" s="323"/>
      <c r="P49" s="323"/>
      <c r="Q49" s="323"/>
      <c r="R49" s="323"/>
    </row>
    <row r="50" customFormat="false" ht="15" hidden="false" customHeight="false" outlineLevel="0" collapsed="false">
      <c r="A50" s="309"/>
      <c r="B50" s="319" t="n">
        <f aca="false">'Additional items'!$P9</f>
        <v>0</v>
      </c>
      <c r="C50" s="319"/>
      <c r="D50" s="319"/>
      <c r="E50" s="319"/>
      <c r="F50" s="319"/>
      <c r="G50" s="320" t="n">
        <f aca="false">SUM(I50:Q50)</f>
        <v>0</v>
      </c>
      <c r="H50" s="439" t="n">
        <f aca="false">SUM(I50:Q50)</f>
        <v>0</v>
      </c>
      <c r="I50" s="325"/>
      <c r="J50" s="323"/>
      <c r="K50" s="323"/>
      <c r="L50" s="323"/>
      <c r="M50" s="323"/>
      <c r="N50" s="323"/>
      <c r="O50" s="323"/>
      <c r="P50" s="323"/>
      <c r="Q50" s="323"/>
      <c r="R50" s="323"/>
    </row>
    <row r="51" customFormat="false" ht="15" hidden="false" customHeight="false" outlineLevel="0" collapsed="false">
      <c r="A51" s="309"/>
      <c r="B51" s="319" t="n">
        <f aca="false">'Additional items'!$P10</f>
        <v>0</v>
      </c>
      <c r="C51" s="319"/>
      <c r="D51" s="319"/>
      <c r="E51" s="319"/>
      <c r="F51" s="319"/>
      <c r="G51" s="320" t="n">
        <f aca="false">SUM(I51:Q51)</f>
        <v>0</v>
      </c>
      <c r="H51" s="439" t="n">
        <f aca="false">SUM(I51:Q51)</f>
        <v>0</v>
      </c>
      <c r="I51" s="325"/>
      <c r="J51" s="323"/>
      <c r="K51" s="323"/>
      <c r="L51" s="323"/>
      <c r="M51" s="323"/>
      <c r="N51" s="323"/>
      <c r="O51" s="323"/>
      <c r="P51" s="323"/>
      <c r="Q51" s="323"/>
      <c r="R51" s="323"/>
    </row>
    <row r="52" customFormat="false" ht="15" hidden="false" customHeight="false" outlineLevel="0" collapsed="false">
      <c r="A52" s="309"/>
      <c r="B52" s="319" t="n">
        <f aca="false">'Additional items'!$P11</f>
        <v>0</v>
      </c>
      <c r="C52" s="319"/>
      <c r="D52" s="319"/>
      <c r="E52" s="319"/>
      <c r="F52" s="319"/>
      <c r="G52" s="320" t="n">
        <f aca="false">SUM(I52:Q52)</f>
        <v>0</v>
      </c>
      <c r="H52" s="439" t="n">
        <f aca="false">SUM(I52:Q52)</f>
        <v>0</v>
      </c>
      <c r="I52" s="325"/>
      <c r="J52" s="323"/>
      <c r="K52" s="323"/>
      <c r="L52" s="323"/>
      <c r="M52" s="323"/>
      <c r="N52" s="323"/>
      <c r="O52" s="323"/>
      <c r="P52" s="323"/>
      <c r="Q52" s="323"/>
      <c r="R52" s="323"/>
    </row>
    <row r="53" customFormat="false" ht="15" hidden="false" customHeight="false" outlineLevel="0" collapsed="false">
      <c r="A53" s="309"/>
      <c r="B53" s="319" t="n">
        <f aca="false">'Additional items'!$P12</f>
        <v>0</v>
      </c>
      <c r="C53" s="319"/>
      <c r="D53" s="319"/>
      <c r="E53" s="319"/>
      <c r="F53" s="319"/>
      <c r="G53" s="320" t="n">
        <f aca="false">SUM(I53:Q53)</f>
        <v>0</v>
      </c>
      <c r="H53" s="439" t="n">
        <f aca="false">SUM(I53:Q53)</f>
        <v>0</v>
      </c>
      <c r="I53" s="325"/>
      <c r="J53" s="323"/>
      <c r="K53" s="323"/>
      <c r="L53" s="323"/>
      <c r="M53" s="323"/>
      <c r="N53" s="323"/>
      <c r="O53" s="323"/>
      <c r="P53" s="323"/>
      <c r="Q53" s="323"/>
      <c r="R53" s="323"/>
    </row>
    <row r="54" customFormat="false" ht="15" hidden="false" customHeight="false" outlineLevel="0" collapsed="false">
      <c r="A54" s="309"/>
      <c r="B54" s="319" t="n">
        <f aca="false">'Additional items'!$P13</f>
        <v>0</v>
      </c>
      <c r="C54" s="319"/>
      <c r="D54" s="319"/>
      <c r="E54" s="319"/>
      <c r="F54" s="319"/>
      <c r="G54" s="320" t="n">
        <f aca="false">SUM(I54:Q54)</f>
        <v>0</v>
      </c>
      <c r="H54" s="439" t="n">
        <f aca="false">SUM(I54:Q54)</f>
        <v>0</v>
      </c>
      <c r="I54" s="325"/>
      <c r="J54" s="323"/>
      <c r="K54" s="323"/>
      <c r="L54" s="323"/>
      <c r="M54" s="323"/>
      <c r="N54" s="323"/>
      <c r="O54" s="323"/>
      <c r="P54" s="323"/>
      <c r="Q54" s="323"/>
      <c r="R54" s="323"/>
    </row>
    <row r="55" customFormat="false" ht="15" hidden="false" customHeight="false" outlineLevel="0" collapsed="false">
      <c r="A55" s="309"/>
      <c r="B55" s="319" t="n">
        <f aca="false">'Additional items'!$P14</f>
        <v>0</v>
      </c>
      <c r="C55" s="319"/>
      <c r="D55" s="319"/>
      <c r="E55" s="319"/>
      <c r="F55" s="319"/>
      <c r="G55" s="320" t="n">
        <f aca="false">SUM(I55:Q55)</f>
        <v>0</v>
      </c>
      <c r="H55" s="439" t="n">
        <f aca="false">SUM(I55:Q55)</f>
        <v>0</v>
      </c>
      <c r="I55" s="325"/>
      <c r="J55" s="323"/>
      <c r="K55" s="323"/>
      <c r="L55" s="323"/>
      <c r="M55" s="323"/>
      <c r="N55" s="323"/>
      <c r="O55" s="323"/>
      <c r="P55" s="323"/>
      <c r="Q55" s="323"/>
      <c r="R55" s="323"/>
    </row>
    <row r="56" customFormat="false" ht="15" hidden="false" customHeight="false" outlineLevel="0" collapsed="false">
      <c r="A56" s="309"/>
      <c r="B56" s="319" t="n">
        <f aca="false">'Additional items'!$P15</f>
        <v>0</v>
      </c>
      <c r="C56" s="319"/>
      <c r="D56" s="319"/>
      <c r="E56" s="319"/>
      <c r="F56" s="319"/>
      <c r="G56" s="320" t="n">
        <f aca="false">SUM(I56:Q56)</f>
        <v>0</v>
      </c>
      <c r="H56" s="439" t="n">
        <f aca="false">SUM(I56:Q56)</f>
        <v>0</v>
      </c>
      <c r="I56" s="325"/>
      <c r="J56" s="323"/>
      <c r="K56" s="323"/>
      <c r="L56" s="323"/>
      <c r="M56" s="323"/>
      <c r="N56" s="323"/>
      <c r="O56" s="323"/>
      <c r="P56" s="323"/>
      <c r="Q56" s="323"/>
      <c r="R56" s="323"/>
    </row>
    <row r="57" customFormat="false" ht="15" hidden="false" customHeight="false" outlineLevel="0" collapsed="false">
      <c r="A57" s="309"/>
      <c r="B57" s="319" t="n">
        <f aca="false">'Additional items'!$P16</f>
        <v>0</v>
      </c>
      <c r="C57" s="319"/>
      <c r="D57" s="319"/>
      <c r="E57" s="319"/>
      <c r="F57" s="319"/>
      <c r="G57" s="320" t="n">
        <f aca="false">SUM(I57:Q57)</f>
        <v>0</v>
      </c>
      <c r="H57" s="439" t="n">
        <f aca="false">SUM(I57:Q57)</f>
        <v>0</v>
      </c>
      <c r="I57" s="325"/>
      <c r="J57" s="323"/>
      <c r="K57" s="323"/>
      <c r="L57" s="323"/>
      <c r="M57" s="323"/>
      <c r="N57" s="323"/>
      <c r="O57" s="323"/>
      <c r="P57" s="323"/>
      <c r="Q57" s="323"/>
      <c r="R57" s="323"/>
    </row>
    <row r="58" customFormat="false" ht="15" hidden="false" customHeight="false" outlineLevel="0" collapsed="false">
      <c r="A58" s="309"/>
      <c r="B58" s="319" t="n">
        <f aca="false">'Additional items'!$P17</f>
        <v>0</v>
      </c>
      <c r="C58" s="319"/>
      <c r="D58" s="319"/>
      <c r="E58" s="319"/>
      <c r="F58" s="319"/>
      <c r="G58" s="320" t="n">
        <f aca="false">SUM(I58:Q58)</f>
        <v>0</v>
      </c>
      <c r="H58" s="439" t="n">
        <f aca="false">SUM(I58:Q58)</f>
        <v>0</v>
      </c>
      <c r="I58" s="325"/>
      <c r="J58" s="323"/>
      <c r="K58" s="323"/>
      <c r="L58" s="323"/>
      <c r="M58" s="323"/>
      <c r="N58" s="323"/>
      <c r="O58" s="323"/>
      <c r="P58" s="323"/>
      <c r="Q58" s="323"/>
      <c r="R58" s="323"/>
    </row>
    <row r="59" customFormat="false" ht="15" hidden="false" customHeight="false" outlineLevel="0" collapsed="false">
      <c r="A59" s="309"/>
      <c r="B59" s="319" t="n">
        <f aca="false">'Additional items'!$P18</f>
        <v>0</v>
      </c>
      <c r="C59" s="319"/>
      <c r="D59" s="319"/>
      <c r="E59" s="319"/>
      <c r="F59" s="319"/>
      <c r="G59" s="320" t="n">
        <f aca="false">SUM(I59:Q59)</f>
        <v>0</v>
      </c>
      <c r="H59" s="439" t="n">
        <f aca="false">SUM(I59:Q59)</f>
        <v>0</v>
      </c>
      <c r="I59" s="325"/>
      <c r="J59" s="323"/>
      <c r="K59" s="323"/>
      <c r="L59" s="323"/>
      <c r="M59" s="323"/>
      <c r="N59" s="323"/>
      <c r="O59" s="323"/>
      <c r="P59" s="323"/>
      <c r="Q59" s="323"/>
      <c r="R59" s="323"/>
    </row>
    <row r="60" customFormat="false" ht="15" hidden="false" customHeight="false" outlineLevel="0" collapsed="false">
      <c r="A60" s="309"/>
      <c r="B60" s="319" t="n">
        <f aca="false">'Additional items'!$P19</f>
        <v>0</v>
      </c>
      <c r="C60" s="319"/>
      <c r="D60" s="319"/>
      <c r="E60" s="319"/>
      <c r="F60" s="319"/>
      <c r="G60" s="320" t="n">
        <f aca="false">SUM(I60:Q60)</f>
        <v>0</v>
      </c>
      <c r="H60" s="439" t="n">
        <f aca="false">SUM(I60:Q60)</f>
        <v>0</v>
      </c>
      <c r="I60" s="325"/>
      <c r="J60" s="323"/>
      <c r="K60" s="323"/>
      <c r="L60" s="323"/>
      <c r="M60" s="323"/>
      <c r="N60" s="323"/>
      <c r="O60" s="323"/>
      <c r="P60" s="323"/>
      <c r="Q60" s="323"/>
      <c r="R60" s="323"/>
    </row>
    <row r="61" customFormat="false" ht="15" hidden="false" customHeight="false" outlineLevel="0" collapsed="false">
      <c r="A61" s="309"/>
      <c r="B61" s="319" t="n">
        <f aca="false">'Additional items'!$P20</f>
        <v>0</v>
      </c>
      <c r="C61" s="319"/>
      <c r="D61" s="319"/>
      <c r="E61" s="319"/>
      <c r="F61" s="319"/>
      <c r="G61" s="320" t="n">
        <f aca="false">SUM(I61:Q61)</f>
        <v>0</v>
      </c>
      <c r="H61" s="439" t="n">
        <f aca="false">SUM(I61:Q61)</f>
        <v>0</v>
      </c>
      <c r="I61" s="325"/>
      <c r="J61" s="323"/>
      <c r="K61" s="323"/>
      <c r="L61" s="323"/>
      <c r="M61" s="323"/>
      <c r="N61" s="323"/>
      <c r="O61" s="323"/>
      <c r="P61" s="323"/>
      <c r="Q61" s="323"/>
      <c r="R61" s="323"/>
    </row>
    <row r="62" customFormat="false" ht="15" hidden="false" customHeight="false" outlineLevel="0" collapsed="false">
      <c r="A62" s="309"/>
      <c r="B62" s="319" t="n">
        <f aca="false">'Additional items'!$P21</f>
        <v>0</v>
      </c>
      <c r="C62" s="319"/>
      <c r="D62" s="319"/>
      <c r="E62" s="319"/>
      <c r="F62" s="319"/>
      <c r="G62" s="320" t="n">
        <f aca="false">SUM(I62:Q62)</f>
        <v>0</v>
      </c>
      <c r="H62" s="439" t="n">
        <f aca="false">SUM(I62:Q62)</f>
        <v>0</v>
      </c>
      <c r="I62" s="325"/>
      <c r="J62" s="323"/>
      <c r="K62" s="323"/>
      <c r="L62" s="323"/>
      <c r="M62" s="323"/>
      <c r="N62" s="323"/>
      <c r="O62" s="323"/>
      <c r="P62" s="323"/>
      <c r="Q62" s="323"/>
      <c r="R62" s="323"/>
    </row>
    <row r="63" customFormat="false" ht="15" hidden="false" customHeight="false" outlineLevel="0" collapsed="false">
      <c r="A63" s="309"/>
      <c r="B63" s="331" t="n">
        <f aca="false">'Additional items'!$P22</f>
        <v>0</v>
      </c>
      <c r="C63" s="331"/>
      <c r="D63" s="331"/>
      <c r="E63" s="331"/>
      <c r="F63" s="331"/>
      <c r="G63" s="332" t="n">
        <f aca="false">SUM(I63:Q63)</f>
        <v>0</v>
      </c>
      <c r="H63" s="440" t="n">
        <f aca="false">SUM(I63:Q63)</f>
        <v>0</v>
      </c>
      <c r="I63" s="333"/>
      <c r="J63" s="334"/>
      <c r="K63" s="334"/>
      <c r="L63" s="334"/>
      <c r="M63" s="334"/>
      <c r="N63" s="334"/>
      <c r="O63" s="334"/>
      <c r="P63" s="334"/>
      <c r="Q63" s="334"/>
      <c r="R63" s="334"/>
    </row>
    <row r="64" customFormat="false" ht="174" hidden="false" customHeight="false" outlineLevel="0" collapsed="false">
      <c r="A64" s="338" t="s">
        <v>97</v>
      </c>
      <c r="B64" s="339" t="s">
        <v>98</v>
      </c>
      <c r="C64" s="339"/>
      <c r="D64" s="339"/>
      <c r="E64" s="339"/>
      <c r="F64" s="339"/>
      <c r="G64" s="340" t="n">
        <f aca="false">SUM(I64:Q64)</f>
        <v>0</v>
      </c>
      <c r="H64" s="438" t="n">
        <f aca="false">SUM(I64:Q64)</f>
        <v>0</v>
      </c>
      <c r="I64" s="341" t="n">
        <f aca="false">'Per item requirement'!O64*'Global Stock listing'!$H$30</f>
        <v>0</v>
      </c>
      <c r="J64" s="342" t="n">
        <f aca="false">'Per item requirement'!P64*'Global Stock listing'!$H$31</f>
        <v>0</v>
      </c>
      <c r="K64" s="342" t="n">
        <f aca="false">'Per item requirement'!Q64*'Global Stock listing'!$H$32</f>
        <v>0</v>
      </c>
      <c r="L64" s="342" t="n">
        <f aca="false">'Per item requirement'!R64*'Global Stock listing'!$H$33</f>
        <v>0</v>
      </c>
      <c r="M64" s="342" t="n">
        <f aca="false">'Per item requirement'!T64*'Global Stock listing'!$H$35</f>
        <v>0</v>
      </c>
      <c r="N64" s="342" t="n">
        <f aca="false">'Per item requirement'!U64*'Global Stock listing'!$H$36</f>
        <v>0</v>
      </c>
      <c r="O64" s="342" t="n">
        <f aca="false">'Per item requirement'!V64*'Global Stock listing'!$H$37</f>
        <v>0</v>
      </c>
      <c r="P64" s="342" t="n">
        <f aca="false">'Per item requirement'!Z64*'Global Stock listing'!$H$41</f>
        <v>0</v>
      </c>
      <c r="Q64" s="342" t="n">
        <f aca="false">'Per item requirement'!AL64*'Global Stock listing'!$H$49</f>
        <v>0</v>
      </c>
      <c r="R64" s="342" t="n">
        <f aca="false">'Per item requirement'!S64*'Global Stock listing'!$H$34</f>
        <v>0</v>
      </c>
    </row>
    <row r="65" customFormat="false" ht="15" hidden="false" customHeight="false" outlineLevel="0" collapsed="false">
      <c r="A65" s="338"/>
      <c r="B65" s="345" t="s">
        <v>99</v>
      </c>
      <c r="C65" s="345"/>
      <c r="D65" s="345"/>
      <c r="E65" s="345"/>
      <c r="F65" s="345"/>
      <c r="G65" s="346" t="n">
        <f aca="false">SUM(I65:Q65)</f>
        <v>0</v>
      </c>
      <c r="H65" s="439" t="n">
        <f aca="false">SUM(I65:Q65)</f>
        <v>0</v>
      </c>
      <c r="I65" s="347" t="n">
        <f aca="false">'Per item requirement'!O65*'Global Stock listing'!$H$30</f>
        <v>0</v>
      </c>
      <c r="J65" s="348" t="n">
        <f aca="false">'Per item requirement'!P65*'Global Stock listing'!$H$31</f>
        <v>0</v>
      </c>
      <c r="K65" s="348" t="n">
        <f aca="false">'Per item requirement'!Q65*'Global Stock listing'!$H$32</f>
        <v>0</v>
      </c>
      <c r="L65" s="348" t="n">
        <f aca="false">'Per item requirement'!R65*'Global Stock listing'!$H$33</f>
        <v>0</v>
      </c>
      <c r="M65" s="348" t="n">
        <f aca="false">'Per item requirement'!T65*'Global Stock listing'!$H$35</f>
        <v>0</v>
      </c>
      <c r="N65" s="348" t="n">
        <f aca="false">'Per item requirement'!U65*'Global Stock listing'!$H$36</f>
        <v>0</v>
      </c>
      <c r="O65" s="348" t="n">
        <f aca="false">'Per item requirement'!V65*'Global Stock listing'!$H$37</f>
        <v>0</v>
      </c>
      <c r="P65" s="348" t="n">
        <f aca="false">'Per item requirement'!Z65*'Global Stock listing'!$H$41</f>
        <v>0</v>
      </c>
      <c r="Q65" s="348" t="n">
        <f aca="false">'Per item requirement'!AL65*'Global Stock listing'!$H$49</f>
        <v>0</v>
      </c>
      <c r="R65" s="348" t="n">
        <f aca="false">'Per item requirement'!S65*'Global Stock listing'!$H$34</f>
        <v>0</v>
      </c>
    </row>
    <row r="66" customFormat="false" ht="15" hidden="false" customHeight="false" outlineLevel="0" collapsed="false">
      <c r="A66" s="338"/>
      <c r="B66" s="345" t="s">
        <v>100</v>
      </c>
      <c r="C66" s="345"/>
      <c r="D66" s="345"/>
      <c r="E66" s="345"/>
      <c r="F66" s="345"/>
      <c r="G66" s="346" t="n">
        <f aca="false">SUM(I66:Q66)</f>
        <v>0</v>
      </c>
      <c r="H66" s="439" t="n">
        <f aca="false">SUM(I66:Q66)</f>
        <v>0</v>
      </c>
      <c r="I66" s="347" t="n">
        <f aca="false">'Per item requirement'!O66*'Global Stock listing'!$H$30</f>
        <v>0</v>
      </c>
      <c r="J66" s="348" t="n">
        <f aca="false">'Per item requirement'!P66*'Global Stock listing'!$H$31</f>
        <v>0</v>
      </c>
      <c r="K66" s="348" t="n">
        <f aca="false">'Per item requirement'!Q66*'Global Stock listing'!$H$32</f>
        <v>0</v>
      </c>
      <c r="L66" s="348" t="n">
        <f aca="false">'Per item requirement'!R66*'Global Stock listing'!$H$33</f>
        <v>0</v>
      </c>
      <c r="M66" s="348" t="n">
        <f aca="false">'Per item requirement'!T66*'Global Stock listing'!$H$35</f>
        <v>0</v>
      </c>
      <c r="N66" s="348" t="n">
        <f aca="false">'Per item requirement'!U66*'Global Stock listing'!$H$36</f>
        <v>0</v>
      </c>
      <c r="O66" s="348" t="n">
        <f aca="false">'Per item requirement'!V66*'Global Stock listing'!$H$37</f>
        <v>0</v>
      </c>
      <c r="P66" s="348" t="n">
        <f aca="false">'Per item requirement'!Z66*'Global Stock listing'!$H$41</f>
        <v>0</v>
      </c>
      <c r="Q66" s="348" t="n">
        <f aca="false">'Per item requirement'!AL66*'Global Stock listing'!$H$49</f>
        <v>0</v>
      </c>
      <c r="R66" s="348" t="n">
        <f aca="false">'Per item requirement'!S66*'Global Stock listing'!$H$34</f>
        <v>0</v>
      </c>
    </row>
    <row r="67" customFormat="false" ht="15" hidden="false" customHeight="false" outlineLevel="0" collapsed="false">
      <c r="A67" s="338"/>
      <c r="B67" s="345" t="s">
        <v>101</v>
      </c>
      <c r="C67" s="345"/>
      <c r="D67" s="345"/>
      <c r="E67" s="345"/>
      <c r="F67" s="345"/>
      <c r="G67" s="346" t="n">
        <f aca="false">SUM(I67:Q67)</f>
        <v>0</v>
      </c>
      <c r="H67" s="439" t="n">
        <f aca="false">SUM(I67:Q67)</f>
        <v>0</v>
      </c>
      <c r="I67" s="347" t="n">
        <f aca="false">'Per item requirement'!O67*'Global Stock listing'!$H$30</f>
        <v>0</v>
      </c>
      <c r="J67" s="348" t="n">
        <f aca="false">'Per item requirement'!P67*'Global Stock listing'!$H$31</f>
        <v>0</v>
      </c>
      <c r="K67" s="348" t="n">
        <f aca="false">'Per item requirement'!Q67*'Global Stock listing'!$H$32</f>
        <v>0</v>
      </c>
      <c r="L67" s="348" t="n">
        <f aca="false">'Per item requirement'!R67*'Global Stock listing'!$H$33</f>
        <v>0</v>
      </c>
      <c r="M67" s="348" t="n">
        <f aca="false">'Per item requirement'!T67*'Global Stock listing'!$H$35</f>
        <v>0</v>
      </c>
      <c r="N67" s="348" t="n">
        <f aca="false">'Per item requirement'!U67*'Global Stock listing'!$H$36</f>
        <v>0</v>
      </c>
      <c r="O67" s="348" t="n">
        <f aca="false">'Per item requirement'!V67*'Global Stock listing'!$H$37</f>
        <v>0</v>
      </c>
      <c r="P67" s="348" t="n">
        <f aca="false">'Per item requirement'!Z67*'Global Stock listing'!$H$41</f>
        <v>0</v>
      </c>
      <c r="Q67" s="348" t="n">
        <f aca="false">'Per item requirement'!AL67*'Global Stock listing'!$H$49</f>
        <v>0</v>
      </c>
      <c r="R67" s="348" t="n">
        <f aca="false">'Per item requirement'!S67*'Global Stock listing'!$H$34</f>
        <v>0</v>
      </c>
    </row>
    <row r="68" customFormat="false" ht="15" hidden="false" customHeight="false" outlineLevel="0" collapsed="false">
      <c r="A68" s="338"/>
      <c r="B68" s="345" t="s">
        <v>102</v>
      </c>
      <c r="C68" s="345"/>
      <c r="D68" s="345"/>
      <c r="E68" s="345"/>
      <c r="F68" s="345"/>
      <c r="G68" s="346" t="n">
        <f aca="false">SUM(I68:Q68)</f>
        <v>0</v>
      </c>
      <c r="H68" s="439" t="n">
        <f aca="false">SUM(I68:Q68)</f>
        <v>0</v>
      </c>
      <c r="I68" s="347" t="n">
        <f aca="false">'Per item requirement'!O68*'Global Stock listing'!$H$30</f>
        <v>0</v>
      </c>
      <c r="J68" s="348" t="n">
        <f aca="false">'Per item requirement'!P68*'Global Stock listing'!$H$31</f>
        <v>0</v>
      </c>
      <c r="K68" s="348" t="n">
        <f aca="false">'Per item requirement'!Q68*'Global Stock listing'!$H$32</f>
        <v>0</v>
      </c>
      <c r="L68" s="348" t="n">
        <f aca="false">'Per item requirement'!R68*'Global Stock listing'!$H$33</f>
        <v>0</v>
      </c>
      <c r="M68" s="348" t="n">
        <f aca="false">'Per item requirement'!T68*'Global Stock listing'!$H$35</f>
        <v>0</v>
      </c>
      <c r="N68" s="348" t="n">
        <f aca="false">'Per item requirement'!U68*'Global Stock listing'!$H$36</f>
        <v>0</v>
      </c>
      <c r="O68" s="348" t="n">
        <f aca="false">'Per item requirement'!V68*'Global Stock listing'!$H$37</f>
        <v>0</v>
      </c>
      <c r="P68" s="348" t="n">
        <f aca="false">'Per item requirement'!Z68*'Global Stock listing'!$H$41</f>
        <v>0</v>
      </c>
      <c r="Q68" s="348" t="n">
        <f aca="false">'Per item requirement'!AL68*'Global Stock listing'!$H$49</f>
        <v>0</v>
      </c>
      <c r="R68" s="348" t="n">
        <f aca="false">'Per item requirement'!S68*'Global Stock listing'!$H$34</f>
        <v>0</v>
      </c>
    </row>
    <row r="69" customFormat="false" ht="15" hidden="false" customHeight="false" outlineLevel="0" collapsed="false">
      <c r="A69" s="338"/>
      <c r="B69" s="345" t="s">
        <v>103</v>
      </c>
      <c r="C69" s="345"/>
      <c r="D69" s="345"/>
      <c r="E69" s="345"/>
      <c r="F69" s="345"/>
      <c r="G69" s="346" t="n">
        <f aca="false">SUM(I69:Q69)</f>
        <v>0</v>
      </c>
      <c r="H69" s="439" t="n">
        <f aca="false">SUM(I69:Q69)</f>
        <v>0</v>
      </c>
      <c r="I69" s="347" t="n">
        <f aca="false">'Per item requirement'!O69*'Global Stock listing'!$H$30</f>
        <v>0</v>
      </c>
      <c r="J69" s="348" t="n">
        <f aca="false">'Per item requirement'!P69*'Global Stock listing'!$H$31</f>
        <v>0</v>
      </c>
      <c r="K69" s="348" t="n">
        <f aca="false">'Per item requirement'!Q69*'Global Stock listing'!$H$32</f>
        <v>0</v>
      </c>
      <c r="L69" s="348" t="n">
        <f aca="false">'Per item requirement'!R69*'Global Stock listing'!$H$33</f>
        <v>0</v>
      </c>
      <c r="M69" s="348" t="n">
        <f aca="false">'Per item requirement'!T69*'Global Stock listing'!$H$35</f>
        <v>0</v>
      </c>
      <c r="N69" s="348" t="n">
        <f aca="false">'Per item requirement'!U69*'Global Stock listing'!$H$36</f>
        <v>0</v>
      </c>
      <c r="O69" s="348" t="n">
        <f aca="false">'Per item requirement'!V69*'Global Stock listing'!$H$37</f>
        <v>0</v>
      </c>
      <c r="P69" s="348" t="n">
        <f aca="false">'Per item requirement'!Z69*'Global Stock listing'!$H$41</f>
        <v>0</v>
      </c>
      <c r="Q69" s="348" t="n">
        <f aca="false">'Per item requirement'!AL69*'Global Stock listing'!$H$49</f>
        <v>0</v>
      </c>
      <c r="R69" s="348" t="n">
        <f aca="false">'Per item requirement'!S69*'Global Stock listing'!$H$34</f>
        <v>0</v>
      </c>
    </row>
    <row r="70" customFormat="false" ht="15" hidden="false" customHeight="false" outlineLevel="0" collapsed="false">
      <c r="A70" s="338"/>
      <c r="B70" s="345" t="s">
        <v>104</v>
      </c>
      <c r="C70" s="345"/>
      <c r="D70" s="345"/>
      <c r="E70" s="345"/>
      <c r="F70" s="345"/>
      <c r="G70" s="346" t="n">
        <f aca="false">SUM(I70:Q70)</f>
        <v>0</v>
      </c>
      <c r="H70" s="439" t="n">
        <f aca="false">SUM(I70:Q70)</f>
        <v>0</v>
      </c>
      <c r="I70" s="347" t="n">
        <f aca="false">'Per item requirement'!O70*'Global Stock listing'!$H$30</f>
        <v>0</v>
      </c>
      <c r="J70" s="348" t="n">
        <f aca="false">'Per item requirement'!P70*'Global Stock listing'!$H$31</f>
        <v>0</v>
      </c>
      <c r="K70" s="348" t="n">
        <f aca="false">'Per item requirement'!Q70*'Global Stock listing'!$H$32</f>
        <v>0</v>
      </c>
      <c r="L70" s="348" t="n">
        <f aca="false">'Per item requirement'!R70*'Global Stock listing'!$H$33</f>
        <v>0</v>
      </c>
      <c r="M70" s="348" t="n">
        <f aca="false">'Per item requirement'!T70*'Global Stock listing'!$H$35</f>
        <v>0</v>
      </c>
      <c r="N70" s="348" t="n">
        <f aca="false">'Per item requirement'!U70*'Global Stock listing'!$H$36</f>
        <v>0</v>
      </c>
      <c r="O70" s="348" t="n">
        <f aca="false">'Per item requirement'!V70*'Global Stock listing'!$H$37</f>
        <v>0</v>
      </c>
      <c r="P70" s="348" t="n">
        <f aca="false">'Per item requirement'!Z70*'Global Stock listing'!$H$41</f>
        <v>0</v>
      </c>
      <c r="Q70" s="348" t="n">
        <f aca="false">'Per item requirement'!AL70*'Global Stock listing'!$H$49</f>
        <v>0</v>
      </c>
      <c r="R70" s="348" t="n">
        <f aca="false">'Per item requirement'!S70*'Global Stock listing'!$H$34</f>
        <v>0</v>
      </c>
    </row>
    <row r="71" customFormat="false" ht="15" hidden="false" customHeight="false" outlineLevel="0" collapsed="false">
      <c r="A71" s="338"/>
      <c r="B71" s="345" t="s">
        <v>105</v>
      </c>
      <c r="C71" s="345"/>
      <c r="D71" s="345"/>
      <c r="E71" s="345"/>
      <c r="F71" s="345"/>
      <c r="G71" s="346" t="n">
        <f aca="false">SUM(I71:Q71)</f>
        <v>0</v>
      </c>
      <c r="H71" s="439" t="n">
        <f aca="false">SUM(I71:Q71)</f>
        <v>0</v>
      </c>
      <c r="I71" s="347" t="n">
        <f aca="false">'Per item requirement'!O71*'Global Stock listing'!$H$30</f>
        <v>0</v>
      </c>
      <c r="J71" s="348" t="n">
        <f aca="false">'Per item requirement'!P71*'Global Stock listing'!$H$31</f>
        <v>0</v>
      </c>
      <c r="K71" s="348" t="n">
        <f aca="false">'Per item requirement'!Q71*'Global Stock listing'!$H$32</f>
        <v>0</v>
      </c>
      <c r="L71" s="348" t="n">
        <f aca="false">'Per item requirement'!R71*'Global Stock listing'!$H$33</f>
        <v>0</v>
      </c>
      <c r="M71" s="348" t="n">
        <f aca="false">'Per item requirement'!T71*'Global Stock listing'!$H$35</f>
        <v>0</v>
      </c>
      <c r="N71" s="348" t="n">
        <f aca="false">'Per item requirement'!U71*'Global Stock listing'!$H$36</f>
        <v>0</v>
      </c>
      <c r="O71" s="348" t="n">
        <f aca="false">'Per item requirement'!V71*'Global Stock listing'!$H$37</f>
        <v>0</v>
      </c>
      <c r="P71" s="348" t="n">
        <f aca="false">'Per item requirement'!Z71*'Global Stock listing'!$H$41</f>
        <v>0</v>
      </c>
      <c r="Q71" s="348" t="n">
        <f aca="false">'Per item requirement'!AL71*'Global Stock listing'!$H$49</f>
        <v>0</v>
      </c>
      <c r="R71" s="348" t="n">
        <f aca="false">'Per item requirement'!S71*'Global Stock listing'!$H$34</f>
        <v>0</v>
      </c>
    </row>
    <row r="72" customFormat="false" ht="15" hidden="false" customHeight="false" outlineLevel="0" collapsed="false">
      <c r="A72" s="338"/>
      <c r="B72" s="345" t="s">
        <v>106</v>
      </c>
      <c r="C72" s="345"/>
      <c r="D72" s="345"/>
      <c r="E72" s="345"/>
      <c r="F72" s="345"/>
      <c r="G72" s="346" t="n">
        <f aca="false">SUM(I72:Q72)</f>
        <v>0</v>
      </c>
      <c r="H72" s="439" t="n">
        <f aca="false">SUM(I72:Q72)</f>
        <v>0</v>
      </c>
      <c r="I72" s="347" t="n">
        <f aca="false">'Per item requirement'!O72*'Global Stock listing'!$H$30</f>
        <v>0</v>
      </c>
      <c r="J72" s="348" t="n">
        <f aca="false">'Per item requirement'!P72*'Global Stock listing'!$H$31</f>
        <v>0</v>
      </c>
      <c r="K72" s="348" t="n">
        <f aca="false">'Per item requirement'!Q72*'Global Stock listing'!$H$32</f>
        <v>0</v>
      </c>
      <c r="L72" s="348" t="n">
        <f aca="false">'Per item requirement'!R72*'Global Stock listing'!$H$33</f>
        <v>0</v>
      </c>
      <c r="M72" s="348" t="n">
        <f aca="false">'Per item requirement'!T72*'Global Stock listing'!$H$35</f>
        <v>0</v>
      </c>
      <c r="N72" s="348" t="n">
        <f aca="false">'Per item requirement'!U72*'Global Stock listing'!$H$36</f>
        <v>0</v>
      </c>
      <c r="O72" s="348" t="n">
        <f aca="false">'Per item requirement'!V72*'Global Stock listing'!$H$37</f>
        <v>0</v>
      </c>
      <c r="P72" s="348" t="n">
        <f aca="false">'Per item requirement'!Z72*'Global Stock listing'!$H$41</f>
        <v>0</v>
      </c>
      <c r="Q72" s="348" t="n">
        <f aca="false">'Per item requirement'!AL72*'Global Stock listing'!$H$49</f>
        <v>0</v>
      </c>
      <c r="R72" s="348" t="n">
        <f aca="false">'Per item requirement'!S72*'Global Stock listing'!$H$34</f>
        <v>0</v>
      </c>
    </row>
    <row r="73" customFormat="false" ht="15" hidden="false" customHeight="false" outlineLevel="0" collapsed="false">
      <c r="A73" s="338"/>
      <c r="B73" s="345" t="s">
        <v>107</v>
      </c>
      <c r="C73" s="345"/>
      <c r="D73" s="345"/>
      <c r="E73" s="345"/>
      <c r="F73" s="345"/>
      <c r="G73" s="346" t="n">
        <f aca="false">SUM(I73:Q73)</f>
        <v>0</v>
      </c>
      <c r="H73" s="439" t="n">
        <f aca="false">SUM(I73:Q73)</f>
        <v>0</v>
      </c>
      <c r="I73" s="347" t="n">
        <f aca="false">'Per item requirement'!O73*'Global Stock listing'!$H$30</f>
        <v>0</v>
      </c>
      <c r="J73" s="348" t="n">
        <f aca="false">'Per item requirement'!P73*'Global Stock listing'!$H$31</f>
        <v>0</v>
      </c>
      <c r="K73" s="348" t="n">
        <f aca="false">'Per item requirement'!Q73*'Global Stock listing'!$H$32</f>
        <v>0</v>
      </c>
      <c r="L73" s="348" t="n">
        <f aca="false">'Per item requirement'!R73*'Global Stock listing'!$H$33</f>
        <v>0</v>
      </c>
      <c r="M73" s="348" t="n">
        <f aca="false">'Per item requirement'!T73*'Global Stock listing'!$H$35</f>
        <v>0</v>
      </c>
      <c r="N73" s="348" t="n">
        <f aca="false">'Per item requirement'!U73*'Global Stock listing'!$H$36</f>
        <v>0</v>
      </c>
      <c r="O73" s="348" t="n">
        <f aca="false">'Per item requirement'!V73*'Global Stock listing'!$H$37</f>
        <v>0</v>
      </c>
      <c r="P73" s="348" t="n">
        <f aca="false">'Per item requirement'!Z73*'Global Stock listing'!$H$41</f>
        <v>0</v>
      </c>
      <c r="Q73" s="348" t="n">
        <f aca="false">'Per item requirement'!AL73*'Global Stock listing'!$H$49</f>
        <v>0</v>
      </c>
      <c r="R73" s="348" t="n">
        <f aca="false">'Per item requirement'!S73*'Global Stock listing'!$H$34</f>
        <v>0</v>
      </c>
    </row>
    <row r="74" customFormat="false" ht="15" hidden="false" customHeight="false" outlineLevel="0" collapsed="false">
      <c r="A74" s="338"/>
      <c r="B74" s="345" t="s">
        <v>108</v>
      </c>
      <c r="C74" s="345"/>
      <c r="D74" s="345"/>
      <c r="E74" s="345"/>
      <c r="F74" s="345"/>
      <c r="G74" s="346" t="n">
        <f aca="false">SUM(I74:Q74)</f>
        <v>0</v>
      </c>
      <c r="H74" s="439" t="n">
        <f aca="false">SUM(I74:Q74)</f>
        <v>0</v>
      </c>
      <c r="I74" s="347" t="n">
        <f aca="false">'Per item requirement'!O74*'Global Stock listing'!$H$30</f>
        <v>0</v>
      </c>
      <c r="J74" s="348" t="n">
        <f aca="false">'Per item requirement'!P74*'Global Stock listing'!$H$31</f>
        <v>0</v>
      </c>
      <c r="K74" s="348" t="n">
        <f aca="false">'Per item requirement'!Q74*'Global Stock listing'!$H$32</f>
        <v>0</v>
      </c>
      <c r="L74" s="348" t="n">
        <f aca="false">'Per item requirement'!R74*'Global Stock listing'!$H$33</f>
        <v>0</v>
      </c>
      <c r="M74" s="348" t="n">
        <f aca="false">'Per item requirement'!T74*'Global Stock listing'!$H$35</f>
        <v>0</v>
      </c>
      <c r="N74" s="348" t="n">
        <f aca="false">'Per item requirement'!U74*'Global Stock listing'!$H$36</f>
        <v>0</v>
      </c>
      <c r="O74" s="348" t="n">
        <f aca="false">'Per item requirement'!V74*'Global Stock listing'!$H$37</f>
        <v>0</v>
      </c>
      <c r="P74" s="348" t="n">
        <f aca="false">'Per item requirement'!Z74*'Global Stock listing'!$H$41</f>
        <v>0</v>
      </c>
      <c r="Q74" s="348" t="n">
        <f aca="false">'Per item requirement'!AL74*'Global Stock listing'!$H$49</f>
        <v>0</v>
      </c>
      <c r="R74" s="348" t="n">
        <f aca="false">'Per item requirement'!S74*'Global Stock listing'!$H$34</f>
        <v>0</v>
      </c>
    </row>
    <row r="75" customFormat="false" ht="15" hidden="false" customHeight="false" outlineLevel="0" collapsed="false">
      <c r="A75" s="338"/>
      <c r="B75" s="345" t="s">
        <v>109</v>
      </c>
      <c r="C75" s="345"/>
      <c r="D75" s="345"/>
      <c r="E75" s="345"/>
      <c r="F75" s="345"/>
      <c r="G75" s="346" t="n">
        <f aca="false">SUM(I75:Q75)</f>
        <v>0</v>
      </c>
      <c r="H75" s="439" t="n">
        <f aca="false">SUM(I75:Q75)</f>
        <v>0</v>
      </c>
      <c r="I75" s="347" t="n">
        <f aca="false">'Per item requirement'!O75*'Global Stock listing'!$H$30</f>
        <v>0</v>
      </c>
      <c r="J75" s="348" t="n">
        <f aca="false">'Per item requirement'!P75*'Global Stock listing'!$H$31</f>
        <v>0</v>
      </c>
      <c r="K75" s="348" t="n">
        <f aca="false">'Per item requirement'!Q75*'Global Stock listing'!$H$32</f>
        <v>0</v>
      </c>
      <c r="L75" s="348" t="n">
        <f aca="false">'Per item requirement'!R75*'Global Stock listing'!$H$33</f>
        <v>0</v>
      </c>
      <c r="M75" s="348" t="n">
        <f aca="false">'Per item requirement'!T75*'Global Stock listing'!$H$35</f>
        <v>0</v>
      </c>
      <c r="N75" s="348" t="n">
        <f aca="false">'Per item requirement'!U75*'Global Stock listing'!$H$36</f>
        <v>0</v>
      </c>
      <c r="O75" s="348" t="n">
        <f aca="false">'Per item requirement'!V75*'Global Stock listing'!$H$37</f>
        <v>0</v>
      </c>
      <c r="P75" s="348" t="n">
        <f aca="false">'Per item requirement'!Z75*'Global Stock listing'!$H$41</f>
        <v>0</v>
      </c>
      <c r="Q75" s="348" t="n">
        <f aca="false">'Per item requirement'!AL75*'Global Stock listing'!$H$49</f>
        <v>0</v>
      </c>
      <c r="R75" s="348" t="n">
        <f aca="false">'Per item requirement'!S75*'Global Stock listing'!$H$34</f>
        <v>0</v>
      </c>
    </row>
    <row r="76" customFormat="false" ht="15" hidden="false" customHeight="false" outlineLevel="0" collapsed="false">
      <c r="A76" s="338"/>
      <c r="B76" s="345" t="s">
        <v>110</v>
      </c>
      <c r="C76" s="345"/>
      <c r="D76" s="345"/>
      <c r="E76" s="345"/>
      <c r="F76" s="345"/>
      <c r="G76" s="346" t="n">
        <f aca="false">SUM(I76:Q76)</f>
        <v>0</v>
      </c>
      <c r="H76" s="439" t="n">
        <f aca="false">SUM(I76:Q76)</f>
        <v>0</v>
      </c>
      <c r="I76" s="347" t="n">
        <f aca="false">'Per item requirement'!O76*'Global Stock listing'!$H$30</f>
        <v>0</v>
      </c>
      <c r="J76" s="348" t="n">
        <f aca="false">'Per item requirement'!P76*'Global Stock listing'!$H$31</f>
        <v>0</v>
      </c>
      <c r="K76" s="348" t="n">
        <f aca="false">'Per item requirement'!Q76*'Global Stock listing'!$H$32</f>
        <v>0</v>
      </c>
      <c r="L76" s="348" t="n">
        <f aca="false">'Per item requirement'!R76*'Global Stock listing'!$H$33</f>
        <v>0</v>
      </c>
      <c r="M76" s="348" t="n">
        <f aca="false">'Per item requirement'!T76*'Global Stock listing'!$H$35</f>
        <v>0</v>
      </c>
      <c r="N76" s="348" t="n">
        <f aca="false">'Per item requirement'!U76*'Global Stock listing'!$H$36</f>
        <v>0</v>
      </c>
      <c r="O76" s="348" t="n">
        <f aca="false">'Per item requirement'!V76*'Global Stock listing'!$H$37</f>
        <v>0</v>
      </c>
      <c r="P76" s="348" t="n">
        <f aca="false">'Per item requirement'!Z76*'Global Stock listing'!$H$41</f>
        <v>0</v>
      </c>
      <c r="Q76" s="348" t="n">
        <f aca="false">'Per item requirement'!AL76*'Global Stock listing'!$H$49</f>
        <v>0</v>
      </c>
      <c r="R76" s="348" t="n">
        <f aca="false">'Per item requirement'!S76*'Global Stock listing'!$H$34</f>
        <v>0</v>
      </c>
    </row>
    <row r="77" customFormat="false" ht="15" hidden="false" customHeight="false" outlineLevel="0" collapsed="false">
      <c r="A77" s="338"/>
      <c r="B77" s="345" t="s">
        <v>111</v>
      </c>
      <c r="C77" s="345"/>
      <c r="D77" s="345"/>
      <c r="E77" s="345"/>
      <c r="F77" s="345"/>
      <c r="G77" s="346" t="n">
        <f aca="false">SUM(I77:Q77)</f>
        <v>0</v>
      </c>
      <c r="H77" s="439" t="n">
        <f aca="false">SUM(I77:Q77)</f>
        <v>0</v>
      </c>
      <c r="I77" s="347" t="n">
        <f aca="false">'Per item requirement'!O77*'Global Stock listing'!$H$30</f>
        <v>0</v>
      </c>
      <c r="J77" s="348" t="n">
        <f aca="false">'Per item requirement'!P77*'Global Stock listing'!$H$31</f>
        <v>0</v>
      </c>
      <c r="K77" s="348" t="n">
        <f aca="false">'Per item requirement'!Q77*'Global Stock listing'!$H$32</f>
        <v>0</v>
      </c>
      <c r="L77" s="348" t="n">
        <f aca="false">'Per item requirement'!R77*'Global Stock listing'!$H$33</f>
        <v>0</v>
      </c>
      <c r="M77" s="348" t="n">
        <f aca="false">'Per item requirement'!T77*'Global Stock listing'!$H$35</f>
        <v>0</v>
      </c>
      <c r="N77" s="348" t="n">
        <f aca="false">'Per item requirement'!U77*'Global Stock listing'!$H$36</f>
        <v>0</v>
      </c>
      <c r="O77" s="348" t="n">
        <f aca="false">'Per item requirement'!V77*'Global Stock listing'!$H$37</f>
        <v>0</v>
      </c>
      <c r="P77" s="348" t="n">
        <f aca="false">'Per item requirement'!Z77*'Global Stock listing'!$H$41</f>
        <v>0</v>
      </c>
      <c r="Q77" s="348" t="n">
        <f aca="false">'Per item requirement'!AL77*'Global Stock listing'!$H$49</f>
        <v>0</v>
      </c>
      <c r="R77" s="348" t="n">
        <f aca="false">'Per item requirement'!S77*'Global Stock listing'!$H$34</f>
        <v>0</v>
      </c>
    </row>
    <row r="78" customFormat="false" ht="15" hidden="false" customHeight="false" outlineLevel="0" collapsed="false">
      <c r="A78" s="338"/>
      <c r="B78" s="345" t="s">
        <v>112</v>
      </c>
      <c r="C78" s="345"/>
      <c r="D78" s="345"/>
      <c r="E78" s="345"/>
      <c r="F78" s="345"/>
      <c r="G78" s="346" t="n">
        <f aca="false">SUM(I78:Q78)</f>
        <v>0</v>
      </c>
      <c r="H78" s="439" t="n">
        <f aca="false">SUM(I78:Q78)</f>
        <v>0</v>
      </c>
      <c r="I78" s="347" t="n">
        <f aca="false">'Per item requirement'!O78*'Global Stock listing'!$H$30</f>
        <v>0</v>
      </c>
      <c r="J78" s="348" t="n">
        <f aca="false">'Per item requirement'!P78*'Global Stock listing'!$H$31</f>
        <v>0</v>
      </c>
      <c r="K78" s="348" t="n">
        <f aca="false">'Per item requirement'!Q78*'Global Stock listing'!$H$32</f>
        <v>0</v>
      </c>
      <c r="L78" s="348" t="n">
        <f aca="false">'Per item requirement'!R78*'Global Stock listing'!$H$33</f>
        <v>0</v>
      </c>
      <c r="M78" s="348" t="n">
        <f aca="false">'Per item requirement'!T78*'Global Stock listing'!$H$35</f>
        <v>0</v>
      </c>
      <c r="N78" s="348" t="n">
        <f aca="false">'Per item requirement'!U78*'Global Stock listing'!$H$36</f>
        <v>0</v>
      </c>
      <c r="O78" s="348" t="n">
        <f aca="false">'Per item requirement'!V78*'Global Stock listing'!$H$37</f>
        <v>0</v>
      </c>
      <c r="P78" s="348" t="n">
        <f aca="false">'Per item requirement'!Z78*'Global Stock listing'!$H$41</f>
        <v>0</v>
      </c>
      <c r="Q78" s="348" t="n">
        <f aca="false">'Per item requirement'!AL78*'Global Stock listing'!$H$49</f>
        <v>0</v>
      </c>
      <c r="R78" s="348" t="n">
        <f aca="false">'Per item requirement'!S78*'Global Stock listing'!$H$34</f>
        <v>0</v>
      </c>
    </row>
    <row r="79" customFormat="false" ht="15" hidden="false" customHeight="false" outlineLevel="0" collapsed="false">
      <c r="A79" s="338"/>
      <c r="B79" s="345" t="s">
        <v>113</v>
      </c>
      <c r="C79" s="345"/>
      <c r="D79" s="345"/>
      <c r="E79" s="345"/>
      <c r="F79" s="345"/>
      <c r="G79" s="346" t="n">
        <f aca="false">SUM(I79:Q79)</f>
        <v>0</v>
      </c>
      <c r="H79" s="439" t="n">
        <f aca="false">SUM(I79:Q79)</f>
        <v>0</v>
      </c>
      <c r="I79" s="347" t="n">
        <f aca="false">'Per item requirement'!O79*'Global Stock listing'!$H$30</f>
        <v>0</v>
      </c>
      <c r="J79" s="348" t="n">
        <f aca="false">'Per item requirement'!P79*'Global Stock listing'!$H$31</f>
        <v>0</v>
      </c>
      <c r="K79" s="348" t="n">
        <f aca="false">'Per item requirement'!Q79*'Global Stock listing'!$H$32</f>
        <v>0</v>
      </c>
      <c r="L79" s="348" t="n">
        <f aca="false">'Per item requirement'!R79*'Global Stock listing'!$H$33</f>
        <v>0</v>
      </c>
      <c r="M79" s="348" t="n">
        <f aca="false">'Per item requirement'!T79*'Global Stock listing'!$H$35</f>
        <v>0</v>
      </c>
      <c r="N79" s="348" t="n">
        <f aca="false">'Per item requirement'!U79*'Global Stock listing'!$H$36</f>
        <v>0</v>
      </c>
      <c r="O79" s="348" t="n">
        <f aca="false">'Per item requirement'!V79*'Global Stock listing'!$H$37</f>
        <v>0</v>
      </c>
      <c r="P79" s="348" t="n">
        <f aca="false">'Per item requirement'!Z79*'Global Stock listing'!$H$41</f>
        <v>0</v>
      </c>
      <c r="Q79" s="348" t="n">
        <f aca="false">'Per item requirement'!AL79*'Global Stock listing'!$H$49</f>
        <v>0</v>
      </c>
      <c r="R79" s="348" t="n">
        <f aca="false">'Per item requirement'!S79*'Global Stock listing'!$H$34</f>
        <v>0</v>
      </c>
    </row>
    <row r="80" customFormat="false" ht="15" hidden="false" customHeight="false" outlineLevel="0" collapsed="false">
      <c r="A80" s="338"/>
      <c r="B80" s="345" t="s">
        <v>114</v>
      </c>
      <c r="C80" s="345"/>
      <c r="D80" s="345"/>
      <c r="E80" s="345"/>
      <c r="F80" s="345"/>
      <c r="G80" s="346" t="n">
        <f aca="false">SUM(I80:Q80)</f>
        <v>0</v>
      </c>
      <c r="H80" s="439" t="n">
        <f aca="false">SUM(I80:Q80)</f>
        <v>0</v>
      </c>
      <c r="I80" s="347" t="n">
        <f aca="false">'Per item requirement'!O80*'Global Stock listing'!$H$30</f>
        <v>0</v>
      </c>
      <c r="J80" s="348" t="n">
        <f aca="false">'Per item requirement'!P80*'Global Stock listing'!$H$31</f>
        <v>0</v>
      </c>
      <c r="K80" s="348" t="n">
        <f aca="false">'Per item requirement'!Q80*'Global Stock listing'!$H$32</f>
        <v>0</v>
      </c>
      <c r="L80" s="348" t="n">
        <f aca="false">'Per item requirement'!R80*'Global Stock listing'!$H$33</f>
        <v>0</v>
      </c>
      <c r="M80" s="348" t="n">
        <f aca="false">'Per item requirement'!T80*'Global Stock listing'!$H$35</f>
        <v>0</v>
      </c>
      <c r="N80" s="348" t="n">
        <f aca="false">'Per item requirement'!U80*'Global Stock listing'!$H$36</f>
        <v>0</v>
      </c>
      <c r="O80" s="348" t="n">
        <f aca="false">'Per item requirement'!V80*'Global Stock listing'!$H$37</f>
        <v>0</v>
      </c>
      <c r="P80" s="348" t="n">
        <f aca="false">'Per item requirement'!Z80*'Global Stock listing'!$H$41</f>
        <v>0</v>
      </c>
      <c r="Q80" s="348" t="n">
        <f aca="false">'Per item requirement'!AL80*'Global Stock listing'!$H$49</f>
        <v>0</v>
      </c>
      <c r="R80" s="348" t="n">
        <f aca="false">'Per item requirement'!S80*'Global Stock listing'!$H$34</f>
        <v>0</v>
      </c>
    </row>
    <row r="81" customFormat="false" ht="15" hidden="false" customHeight="false" outlineLevel="0" collapsed="false">
      <c r="A81" s="338"/>
      <c r="B81" s="345" t="str">
        <f aca="false">'Additional items'!$B13</f>
        <v>Hive Nanite Replicator</v>
      </c>
      <c r="C81" s="345"/>
      <c r="D81" s="345"/>
      <c r="E81" s="345"/>
      <c r="F81" s="345"/>
      <c r="G81" s="346" t="n">
        <f aca="false">SUM(I81:Q81)</f>
        <v>0</v>
      </c>
      <c r="H81" s="439" t="n">
        <f aca="false">SUM(I81:Q81)</f>
        <v>0</v>
      </c>
      <c r="I81" s="347" t="n">
        <f aca="false">'Per item requirement'!O81*'Global Stock listing'!$H$30</f>
        <v>0</v>
      </c>
      <c r="J81" s="348" t="n">
        <f aca="false">'Per item requirement'!P81*'Global Stock listing'!$H$31</f>
        <v>0</v>
      </c>
      <c r="K81" s="348" t="n">
        <f aca="false">'Per item requirement'!Q81*'Global Stock listing'!$H$32</f>
        <v>0</v>
      </c>
      <c r="L81" s="348" t="n">
        <f aca="false">'Per item requirement'!R81*'Global Stock listing'!$H$33</f>
        <v>0</v>
      </c>
      <c r="M81" s="348" t="n">
        <f aca="false">'Per item requirement'!T81*'Global Stock listing'!$H$35</f>
        <v>0</v>
      </c>
      <c r="N81" s="348" t="n">
        <f aca="false">'Per item requirement'!U81*'Global Stock listing'!$H$36</f>
        <v>0</v>
      </c>
      <c r="O81" s="348" t="n">
        <f aca="false">'Per item requirement'!V81*'Global Stock listing'!$H$37</f>
        <v>0</v>
      </c>
      <c r="P81" s="348" t="n">
        <f aca="false">'Per item requirement'!Z81*'Global Stock listing'!$H$41</f>
        <v>0</v>
      </c>
      <c r="Q81" s="348" t="n">
        <f aca="false">'Per item requirement'!AL81*'Global Stock listing'!$H$49</f>
        <v>0</v>
      </c>
      <c r="R81" s="348" t="n">
        <f aca="false">'Per item requirement'!S81*'Global Stock listing'!$H$34</f>
        <v>0</v>
      </c>
    </row>
    <row r="82" customFormat="false" ht="15" hidden="false" customHeight="false" outlineLevel="0" collapsed="false">
      <c r="A82" s="338"/>
      <c r="B82" s="345" t="str">
        <f aca="false">'Additional items'!$B14</f>
        <v>Orun Processor core</v>
      </c>
      <c r="C82" s="345"/>
      <c r="D82" s="345"/>
      <c r="E82" s="345"/>
      <c r="F82" s="345"/>
      <c r="G82" s="346" t="n">
        <f aca="false">SUM(I82:Q82)</f>
        <v>0</v>
      </c>
      <c r="H82" s="439" t="n">
        <f aca="false">SUM(I82:Q82)</f>
        <v>0</v>
      </c>
      <c r="I82" s="347" t="n">
        <f aca="false">'Per item requirement'!O82*'Global Stock listing'!$H$30</f>
        <v>0</v>
      </c>
      <c r="J82" s="348" t="n">
        <f aca="false">'Per item requirement'!P82*'Global Stock listing'!$H$31</f>
        <v>0</v>
      </c>
      <c r="K82" s="348" t="n">
        <f aca="false">'Per item requirement'!Q82*'Global Stock listing'!$H$32</f>
        <v>0</v>
      </c>
      <c r="L82" s="348" t="n">
        <f aca="false">'Per item requirement'!R82*'Global Stock listing'!$H$33</f>
        <v>0</v>
      </c>
      <c r="M82" s="348" t="n">
        <f aca="false">'Per item requirement'!T82*'Global Stock listing'!$H$35</f>
        <v>0</v>
      </c>
      <c r="N82" s="348" t="n">
        <f aca="false">'Per item requirement'!U82*'Global Stock listing'!$H$36</f>
        <v>0</v>
      </c>
      <c r="O82" s="348" t="n">
        <f aca="false">'Per item requirement'!V82*'Global Stock listing'!$H$37</f>
        <v>0</v>
      </c>
      <c r="P82" s="348" t="n">
        <f aca="false">'Per item requirement'!Z82*'Global Stock listing'!$H$41</f>
        <v>0</v>
      </c>
      <c r="Q82" s="348" t="n">
        <f aca="false">'Per item requirement'!AL82*'Global Stock listing'!$H$49</f>
        <v>0</v>
      </c>
      <c r="R82" s="348" t="n">
        <f aca="false">'Per item requirement'!S82*'Global Stock listing'!$H$34</f>
        <v>0</v>
      </c>
    </row>
    <row r="83" customFormat="false" ht="15" hidden="false" customHeight="false" outlineLevel="0" collapsed="false">
      <c r="A83" s="338"/>
      <c r="B83" s="345" t="n">
        <f aca="false">'Additional items'!$B15</f>
        <v>0</v>
      </c>
      <c r="C83" s="345"/>
      <c r="D83" s="345"/>
      <c r="E83" s="345"/>
      <c r="F83" s="345"/>
      <c r="G83" s="346" t="n">
        <f aca="false">SUM(I83:Q83)</f>
        <v>0</v>
      </c>
      <c r="H83" s="439" t="n">
        <f aca="false">SUM(I83:Q83)</f>
        <v>0</v>
      </c>
      <c r="I83" s="347" t="n">
        <f aca="false">'Per item requirement'!O83*'Global Stock listing'!$H$30</f>
        <v>0</v>
      </c>
      <c r="J83" s="348" t="n">
        <f aca="false">'Per item requirement'!P83*'Global Stock listing'!$H$31</f>
        <v>0</v>
      </c>
      <c r="K83" s="348" t="n">
        <f aca="false">'Per item requirement'!Q83*'Global Stock listing'!$H$32</f>
        <v>0</v>
      </c>
      <c r="L83" s="348" t="n">
        <f aca="false">'Per item requirement'!R83*'Global Stock listing'!$H$33</f>
        <v>0</v>
      </c>
      <c r="M83" s="348" t="n">
        <f aca="false">'Per item requirement'!T83*'Global Stock listing'!$H$35</f>
        <v>0</v>
      </c>
      <c r="N83" s="348" t="n">
        <f aca="false">'Per item requirement'!U83*'Global Stock listing'!$H$36</f>
        <v>0</v>
      </c>
      <c r="O83" s="348" t="n">
        <f aca="false">'Per item requirement'!V83*'Global Stock listing'!$H$37</f>
        <v>0</v>
      </c>
      <c r="P83" s="348" t="n">
        <f aca="false">'Per item requirement'!Z83*'Global Stock listing'!$H$41</f>
        <v>0</v>
      </c>
      <c r="Q83" s="348" t="n">
        <f aca="false">'Per item requirement'!AL83*'Global Stock listing'!$H$49</f>
        <v>0</v>
      </c>
      <c r="R83" s="348" t="n">
        <f aca="false">'Per item requirement'!S83*'Global Stock listing'!$H$34</f>
        <v>0</v>
      </c>
    </row>
    <row r="84" customFormat="false" ht="15" hidden="false" customHeight="false" outlineLevel="0" collapsed="false">
      <c r="A84" s="338"/>
      <c r="B84" s="345" t="n">
        <f aca="false">'Additional items'!$B16</f>
        <v>0</v>
      </c>
      <c r="C84" s="345"/>
      <c r="D84" s="345"/>
      <c r="E84" s="345"/>
      <c r="F84" s="345"/>
      <c r="G84" s="346" t="n">
        <f aca="false">SUM(I84:Q84)</f>
        <v>0</v>
      </c>
      <c r="H84" s="439" t="n">
        <f aca="false">SUM(I84:Q84)</f>
        <v>0</v>
      </c>
      <c r="I84" s="347" t="n">
        <f aca="false">'Per item requirement'!O84*'Global Stock listing'!$H$30</f>
        <v>0</v>
      </c>
      <c r="J84" s="348" t="n">
        <f aca="false">'Per item requirement'!P84*'Global Stock listing'!$H$31</f>
        <v>0</v>
      </c>
      <c r="K84" s="348" t="n">
        <f aca="false">'Per item requirement'!Q84*'Global Stock listing'!$H$32</f>
        <v>0</v>
      </c>
      <c r="L84" s="348" t="n">
        <f aca="false">'Per item requirement'!R84*'Global Stock listing'!$H$33</f>
        <v>0</v>
      </c>
      <c r="M84" s="348" t="n">
        <f aca="false">'Per item requirement'!T84*'Global Stock listing'!$H$35</f>
        <v>0</v>
      </c>
      <c r="N84" s="348" t="n">
        <f aca="false">'Per item requirement'!U84*'Global Stock listing'!$H$36</f>
        <v>0</v>
      </c>
      <c r="O84" s="348" t="n">
        <f aca="false">'Per item requirement'!V84*'Global Stock listing'!$H$37</f>
        <v>0</v>
      </c>
      <c r="P84" s="348" t="n">
        <f aca="false">'Per item requirement'!Z84*'Global Stock listing'!$H$41</f>
        <v>0</v>
      </c>
      <c r="Q84" s="348" t="n">
        <f aca="false">'Per item requirement'!AL84*'Global Stock listing'!$H$49</f>
        <v>0</v>
      </c>
      <c r="R84" s="348" t="n">
        <f aca="false">'Per item requirement'!S84*'Global Stock listing'!$H$34</f>
        <v>0</v>
      </c>
    </row>
    <row r="85" customFormat="false" ht="15" hidden="false" customHeight="false" outlineLevel="0" collapsed="false">
      <c r="A85" s="338"/>
      <c r="B85" s="345" t="n">
        <f aca="false">'Additional items'!$B17</f>
        <v>0</v>
      </c>
      <c r="C85" s="345"/>
      <c r="D85" s="345"/>
      <c r="E85" s="345"/>
      <c r="F85" s="345"/>
      <c r="G85" s="346" t="n">
        <f aca="false">SUM(I85:Q85)</f>
        <v>0</v>
      </c>
      <c r="H85" s="439" t="n">
        <f aca="false">SUM(I85:Q85)</f>
        <v>0</v>
      </c>
      <c r="I85" s="347" t="n">
        <f aca="false">'Per item requirement'!O85*'Global Stock listing'!$H$30</f>
        <v>0</v>
      </c>
      <c r="J85" s="348" t="n">
        <f aca="false">'Per item requirement'!P85*'Global Stock listing'!$H$31</f>
        <v>0</v>
      </c>
      <c r="K85" s="348" t="n">
        <f aca="false">'Per item requirement'!Q85*'Global Stock listing'!$H$32</f>
        <v>0</v>
      </c>
      <c r="L85" s="348" t="n">
        <f aca="false">'Per item requirement'!R85*'Global Stock listing'!$H$33</f>
        <v>0</v>
      </c>
      <c r="M85" s="348" t="n">
        <f aca="false">'Per item requirement'!T85*'Global Stock listing'!$H$35</f>
        <v>0</v>
      </c>
      <c r="N85" s="348" t="n">
        <f aca="false">'Per item requirement'!U85*'Global Stock listing'!$H$36</f>
        <v>0</v>
      </c>
      <c r="O85" s="348" t="n">
        <f aca="false">'Per item requirement'!V85*'Global Stock listing'!$H$37</f>
        <v>0</v>
      </c>
      <c r="P85" s="348" t="n">
        <f aca="false">'Per item requirement'!Z85*'Global Stock listing'!$H$41</f>
        <v>0</v>
      </c>
      <c r="Q85" s="348" t="n">
        <f aca="false">'Per item requirement'!AL85*'Global Stock listing'!$H$49</f>
        <v>0</v>
      </c>
      <c r="R85" s="348" t="n">
        <f aca="false">'Per item requirement'!S85*'Global Stock listing'!$H$34</f>
        <v>0</v>
      </c>
    </row>
    <row r="86" customFormat="false" ht="15" hidden="false" customHeight="false" outlineLevel="0" collapsed="false">
      <c r="A86" s="338"/>
      <c r="B86" s="345" t="n">
        <f aca="false">'Additional items'!$B18</f>
        <v>0</v>
      </c>
      <c r="C86" s="345"/>
      <c r="D86" s="345"/>
      <c r="E86" s="345"/>
      <c r="F86" s="345"/>
      <c r="G86" s="346" t="n">
        <f aca="false">SUM(I86:Q86)</f>
        <v>0</v>
      </c>
      <c r="H86" s="439" t="n">
        <f aca="false">SUM(I86:Q86)</f>
        <v>0</v>
      </c>
      <c r="I86" s="347" t="n">
        <f aca="false">'Per item requirement'!O86*'Global Stock listing'!$H$30</f>
        <v>0</v>
      </c>
      <c r="J86" s="348" t="n">
        <f aca="false">'Per item requirement'!P86*'Global Stock listing'!$H$31</f>
        <v>0</v>
      </c>
      <c r="K86" s="348" t="n">
        <f aca="false">'Per item requirement'!Q86*'Global Stock listing'!$H$32</f>
        <v>0</v>
      </c>
      <c r="L86" s="348" t="n">
        <f aca="false">'Per item requirement'!R86*'Global Stock listing'!$H$33</f>
        <v>0</v>
      </c>
      <c r="M86" s="348" t="n">
        <f aca="false">'Per item requirement'!T86*'Global Stock listing'!$H$35</f>
        <v>0</v>
      </c>
      <c r="N86" s="348" t="n">
        <f aca="false">'Per item requirement'!U86*'Global Stock listing'!$H$36</f>
        <v>0</v>
      </c>
      <c r="O86" s="348" t="n">
        <f aca="false">'Per item requirement'!V86*'Global Stock listing'!$H$37</f>
        <v>0</v>
      </c>
      <c r="P86" s="348" t="n">
        <f aca="false">'Per item requirement'!Z86*'Global Stock listing'!$H$41</f>
        <v>0</v>
      </c>
      <c r="Q86" s="348" t="n">
        <f aca="false">'Per item requirement'!AL86*'Global Stock listing'!$H$49</f>
        <v>0</v>
      </c>
      <c r="R86" s="348" t="n">
        <f aca="false">'Per item requirement'!S86*'Global Stock listing'!$H$34</f>
        <v>0</v>
      </c>
    </row>
    <row r="87" customFormat="false" ht="15" hidden="false" customHeight="false" outlineLevel="0" collapsed="false">
      <c r="A87" s="338"/>
      <c r="B87" s="345" t="n">
        <f aca="false">'Additional items'!$B19</f>
        <v>0</v>
      </c>
      <c r="C87" s="345"/>
      <c r="D87" s="345"/>
      <c r="E87" s="345"/>
      <c r="F87" s="345"/>
      <c r="G87" s="346" t="n">
        <f aca="false">SUM(I87:Q87)</f>
        <v>0</v>
      </c>
      <c r="H87" s="439" t="n">
        <f aca="false">SUM(I87:Q87)</f>
        <v>0</v>
      </c>
      <c r="I87" s="347" t="n">
        <f aca="false">'Per item requirement'!O87*'Global Stock listing'!$H$30</f>
        <v>0</v>
      </c>
      <c r="J87" s="348" t="n">
        <f aca="false">'Per item requirement'!P87*'Global Stock listing'!$H$31</f>
        <v>0</v>
      </c>
      <c r="K87" s="348" t="n">
        <f aca="false">'Per item requirement'!Q87*'Global Stock listing'!$H$32</f>
        <v>0</v>
      </c>
      <c r="L87" s="348" t="n">
        <f aca="false">'Per item requirement'!R87*'Global Stock listing'!$H$33</f>
        <v>0</v>
      </c>
      <c r="M87" s="348" t="n">
        <f aca="false">'Per item requirement'!T87*'Global Stock listing'!$H$35</f>
        <v>0</v>
      </c>
      <c r="N87" s="348" t="n">
        <f aca="false">'Per item requirement'!U87*'Global Stock listing'!$H$36</f>
        <v>0</v>
      </c>
      <c r="O87" s="348" t="n">
        <f aca="false">'Per item requirement'!V87*'Global Stock listing'!$H$37</f>
        <v>0</v>
      </c>
      <c r="P87" s="348" t="n">
        <f aca="false">'Per item requirement'!Z87*'Global Stock listing'!$H$41</f>
        <v>0</v>
      </c>
      <c r="Q87" s="348" t="n">
        <f aca="false">'Per item requirement'!AL87*'Global Stock listing'!$H$49</f>
        <v>0</v>
      </c>
      <c r="R87" s="348" t="n">
        <f aca="false">'Per item requirement'!S87*'Global Stock listing'!$H$34</f>
        <v>0</v>
      </c>
    </row>
    <row r="88" customFormat="false" ht="15" hidden="false" customHeight="false" outlineLevel="0" collapsed="false">
      <c r="A88" s="338"/>
      <c r="B88" s="345" t="n">
        <f aca="false">'Additional items'!$B20</f>
        <v>0</v>
      </c>
      <c r="C88" s="345"/>
      <c r="D88" s="345"/>
      <c r="E88" s="345"/>
      <c r="F88" s="345"/>
      <c r="G88" s="346" t="n">
        <f aca="false">SUM(I88:Q88)</f>
        <v>0</v>
      </c>
      <c r="H88" s="439" t="n">
        <f aca="false">SUM(I88:Q88)</f>
        <v>0</v>
      </c>
      <c r="I88" s="347" t="n">
        <f aca="false">'Per item requirement'!O88*'Global Stock listing'!$H$30</f>
        <v>0</v>
      </c>
      <c r="J88" s="348" t="n">
        <f aca="false">'Per item requirement'!P88*'Global Stock listing'!$H$31</f>
        <v>0</v>
      </c>
      <c r="K88" s="348" t="n">
        <f aca="false">'Per item requirement'!Q88*'Global Stock listing'!$H$32</f>
        <v>0</v>
      </c>
      <c r="L88" s="348" t="n">
        <f aca="false">'Per item requirement'!R88*'Global Stock listing'!$H$33</f>
        <v>0</v>
      </c>
      <c r="M88" s="348" t="n">
        <f aca="false">'Per item requirement'!T88*'Global Stock listing'!$H$35</f>
        <v>0</v>
      </c>
      <c r="N88" s="348" t="n">
        <f aca="false">'Per item requirement'!U88*'Global Stock listing'!$H$36</f>
        <v>0</v>
      </c>
      <c r="O88" s="348" t="n">
        <f aca="false">'Per item requirement'!V88*'Global Stock listing'!$H$37</f>
        <v>0</v>
      </c>
      <c r="P88" s="348" t="n">
        <f aca="false">'Per item requirement'!Z88*'Global Stock listing'!$H$41</f>
        <v>0</v>
      </c>
      <c r="Q88" s="348" t="n">
        <f aca="false">'Per item requirement'!AL88*'Global Stock listing'!$H$49</f>
        <v>0</v>
      </c>
      <c r="R88" s="348" t="n">
        <f aca="false">'Per item requirement'!S88*'Global Stock listing'!$H$34</f>
        <v>0</v>
      </c>
    </row>
    <row r="89" customFormat="false" ht="15" hidden="false" customHeight="false" outlineLevel="0" collapsed="false">
      <c r="A89" s="338"/>
      <c r="B89" s="345" t="n">
        <f aca="false">'Additional items'!$B21</f>
        <v>0</v>
      </c>
      <c r="C89" s="345"/>
      <c r="D89" s="345"/>
      <c r="E89" s="345"/>
      <c r="F89" s="345"/>
      <c r="G89" s="346" t="n">
        <f aca="false">SUM(I89:Q89)</f>
        <v>0</v>
      </c>
      <c r="H89" s="439" t="n">
        <f aca="false">SUM(I89:Q89)</f>
        <v>0</v>
      </c>
      <c r="I89" s="347" t="n">
        <f aca="false">'Per item requirement'!O89*'Global Stock listing'!$H$30</f>
        <v>0</v>
      </c>
      <c r="J89" s="348" t="n">
        <f aca="false">'Per item requirement'!P89*'Global Stock listing'!$H$31</f>
        <v>0</v>
      </c>
      <c r="K89" s="348" t="n">
        <f aca="false">'Per item requirement'!Q89*'Global Stock listing'!$H$32</f>
        <v>0</v>
      </c>
      <c r="L89" s="348" t="n">
        <f aca="false">'Per item requirement'!R89*'Global Stock listing'!$H$33</f>
        <v>0</v>
      </c>
      <c r="M89" s="348" t="n">
        <f aca="false">'Per item requirement'!T89*'Global Stock listing'!$H$35</f>
        <v>0</v>
      </c>
      <c r="N89" s="348" t="n">
        <f aca="false">'Per item requirement'!U89*'Global Stock listing'!$H$36</f>
        <v>0</v>
      </c>
      <c r="O89" s="348" t="n">
        <f aca="false">'Per item requirement'!V89*'Global Stock listing'!$H$37</f>
        <v>0</v>
      </c>
      <c r="P89" s="348" t="n">
        <f aca="false">'Per item requirement'!Z89*'Global Stock listing'!$H$41</f>
        <v>0</v>
      </c>
      <c r="Q89" s="348" t="n">
        <f aca="false">'Per item requirement'!AL89*'Global Stock listing'!$H$49</f>
        <v>0</v>
      </c>
      <c r="R89" s="348" t="n">
        <f aca="false">'Per item requirement'!S89*'Global Stock listing'!$H$34</f>
        <v>0</v>
      </c>
    </row>
    <row r="90" customFormat="false" ht="15" hidden="false" customHeight="false" outlineLevel="0" collapsed="false">
      <c r="A90" s="338"/>
      <c r="B90" s="345" t="n">
        <f aca="false">'Additional items'!$B22</f>
        <v>0</v>
      </c>
      <c r="C90" s="345"/>
      <c r="D90" s="345"/>
      <c r="E90" s="345"/>
      <c r="F90" s="345"/>
      <c r="G90" s="346" t="n">
        <f aca="false">SUM(I90:Q90)</f>
        <v>0</v>
      </c>
      <c r="H90" s="439" t="n">
        <f aca="false">SUM(I90:Q90)</f>
        <v>0</v>
      </c>
      <c r="I90" s="347" t="n">
        <f aca="false">'Per item requirement'!O90*'Global Stock listing'!$H$30</f>
        <v>0</v>
      </c>
      <c r="J90" s="348" t="n">
        <f aca="false">'Per item requirement'!P90*'Global Stock listing'!$H$31</f>
        <v>0</v>
      </c>
      <c r="K90" s="348" t="n">
        <f aca="false">'Per item requirement'!Q90*'Global Stock listing'!$H$32</f>
        <v>0</v>
      </c>
      <c r="L90" s="348" t="n">
        <f aca="false">'Per item requirement'!R90*'Global Stock listing'!$H$33</f>
        <v>0</v>
      </c>
      <c r="M90" s="348" t="n">
        <f aca="false">'Per item requirement'!T90*'Global Stock listing'!$H$35</f>
        <v>0</v>
      </c>
      <c r="N90" s="348" t="n">
        <f aca="false">'Per item requirement'!U90*'Global Stock listing'!$H$36</f>
        <v>0</v>
      </c>
      <c r="O90" s="348" t="n">
        <f aca="false">'Per item requirement'!V90*'Global Stock listing'!$H$37</f>
        <v>0</v>
      </c>
      <c r="P90" s="348" t="n">
        <f aca="false">'Per item requirement'!Z90*'Global Stock listing'!$H$41</f>
        <v>0</v>
      </c>
      <c r="Q90" s="348" t="n">
        <f aca="false">'Per item requirement'!AL90*'Global Stock listing'!$H$49</f>
        <v>0</v>
      </c>
      <c r="R90" s="348" t="n">
        <f aca="false">'Per item requirement'!S90*'Global Stock listing'!$H$34</f>
        <v>0</v>
      </c>
    </row>
    <row r="91" customFormat="false" ht="15" hidden="false" customHeight="false" outlineLevel="0" collapsed="false">
      <c r="A91" s="338"/>
      <c r="B91" s="345" t="n">
        <f aca="false">'Additional items'!$B23</f>
        <v>0</v>
      </c>
      <c r="C91" s="345"/>
      <c r="D91" s="345"/>
      <c r="E91" s="345"/>
      <c r="F91" s="345"/>
      <c r="G91" s="346" t="n">
        <f aca="false">SUM(I91:Q91)</f>
        <v>0</v>
      </c>
      <c r="H91" s="439" t="n">
        <f aca="false">SUM(I91:Q91)</f>
        <v>0</v>
      </c>
      <c r="I91" s="347" t="n">
        <f aca="false">'Per item requirement'!O91*'Global Stock listing'!$H$30</f>
        <v>0</v>
      </c>
      <c r="J91" s="348" t="n">
        <f aca="false">'Per item requirement'!P91*'Global Stock listing'!$H$31</f>
        <v>0</v>
      </c>
      <c r="K91" s="348" t="n">
        <f aca="false">'Per item requirement'!Q91*'Global Stock listing'!$H$32</f>
        <v>0</v>
      </c>
      <c r="L91" s="348" t="n">
        <f aca="false">'Per item requirement'!R91*'Global Stock listing'!$H$33</f>
        <v>0</v>
      </c>
      <c r="M91" s="348" t="n">
        <f aca="false">'Per item requirement'!T91*'Global Stock listing'!$H$35</f>
        <v>0</v>
      </c>
      <c r="N91" s="348" t="n">
        <f aca="false">'Per item requirement'!U91*'Global Stock listing'!$H$36</f>
        <v>0</v>
      </c>
      <c r="O91" s="348" t="n">
        <f aca="false">'Per item requirement'!V91*'Global Stock listing'!$H$37</f>
        <v>0</v>
      </c>
      <c r="P91" s="348" t="n">
        <f aca="false">'Per item requirement'!Z91*'Global Stock listing'!$H$41</f>
        <v>0</v>
      </c>
      <c r="Q91" s="348" t="n">
        <f aca="false">'Per item requirement'!AL91*'Global Stock listing'!$H$49</f>
        <v>0</v>
      </c>
      <c r="R91" s="348" t="n">
        <f aca="false">'Per item requirement'!S91*'Global Stock listing'!$H$34</f>
        <v>0</v>
      </c>
    </row>
    <row r="92" customFormat="false" ht="15" hidden="false" customHeight="false" outlineLevel="0" collapsed="false">
      <c r="A92" s="338"/>
      <c r="B92" s="352" t="n">
        <f aca="false">'Additional items'!$B24</f>
        <v>0</v>
      </c>
      <c r="C92" s="352"/>
      <c r="D92" s="352"/>
      <c r="E92" s="352"/>
      <c r="F92" s="352"/>
      <c r="G92" s="353" t="n">
        <f aca="false">SUM(I92:Q92)</f>
        <v>0</v>
      </c>
      <c r="H92" s="440" t="n">
        <f aca="false">SUM(I92:Q92)</f>
        <v>0</v>
      </c>
      <c r="I92" s="354" t="n">
        <f aca="false">'Per item requirement'!O92*'Global Stock listing'!$H$30</f>
        <v>0</v>
      </c>
      <c r="J92" s="355" t="n">
        <f aca="false">'Per item requirement'!P92*'Global Stock listing'!$H$31</f>
        <v>0</v>
      </c>
      <c r="K92" s="355" t="n">
        <f aca="false">'Per item requirement'!Q92*'Global Stock listing'!$H$32</f>
        <v>0</v>
      </c>
      <c r="L92" s="355" t="n">
        <f aca="false">'Per item requirement'!R92*'Global Stock listing'!$H$33</f>
        <v>0</v>
      </c>
      <c r="M92" s="355" t="n">
        <f aca="false">'Per item requirement'!T92*'Global Stock listing'!$H$35</f>
        <v>0</v>
      </c>
      <c r="N92" s="355" t="n">
        <f aca="false">'Per item requirement'!U92*'Global Stock listing'!$H$36</f>
        <v>0</v>
      </c>
      <c r="O92" s="355" t="n">
        <f aca="false">'Per item requirement'!V92*'Global Stock listing'!$H$37</f>
        <v>0</v>
      </c>
      <c r="P92" s="355" t="n">
        <f aca="false">'Per item requirement'!Z92*'Global Stock listing'!$H$41</f>
        <v>0</v>
      </c>
      <c r="Q92" s="355" t="n">
        <f aca="false">'Per item requirement'!AL92*'Global Stock listing'!$H$49</f>
        <v>0</v>
      </c>
      <c r="R92" s="355" t="n">
        <f aca="false">'Per item requirement'!S92*'Global Stock listing'!$H$34</f>
        <v>0</v>
      </c>
    </row>
    <row r="93" customFormat="false" ht="225.75" hidden="false" customHeight="false" outlineLevel="0" collapsed="false">
      <c r="A93" s="358" t="s">
        <v>119</v>
      </c>
      <c r="B93" s="359" t="s">
        <v>120</v>
      </c>
      <c r="C93" s="359"/>
      <c r="D93" s="359"/>
      <c r="E93" s="359"/>
      <c r="F93" s="359"/>
      <c r="G93" s="360" t="n">
        <f aca="false">SUM(I93:Q93)</f>
        <v>0</v>
      </c>
      <c r="H93" s="438" t="n">
        <f aca="false">SUM(I93:Q93)</f>
        <v>0</v>
      </c>
      <c r="I93" s="361" t="n">
        <f aca="false">'Per item requirement'!O93*'Global Stock listing'!$H$30</f>
        <v>0</v>
      </c>
      <c r="J93" s="362" t="n">
        <f aca="false">'Per item requirement'!P93*'Global Stock listing'!$H$31</f>
        <v>0</v>
      </c>
      <c r="K93" s="362" t="n">
        <f aca="false">'Per item requirement'!Q93*'Global Stock listing'!$H$32</f>
        <v>0</v>
      </c>
      <c r="L93" s="362" t="n">
        <f aca="false">'Per item requirement'!R93*'Global Stock listing'!$H$33</f>
        <v>0</v>
      </c>
      <c r="M93" s="362" t="n">
        <f aca="false">'Per item requirement'!T93*'Global Stock listing'!$H$35</f>
        <v>0</v>
      </c>
      <c r="N93" s="362" t="n">
        <f aca="false">'Per item requirement'!U93*'Global Stock listing'!$H$36</f>
        <v>0</v>
      </c>
      <c r="O93" s="362" t="n">
        <f aca="false">'Per item requirement'!V93*'Global Stock listing'!$H$37</f>
        <v>0</v>
      </c>
      <c r="P93" s="362" t="n">
        <f aca="false">'Per item requirement'!Z93*'Global Stock listing'!$H$41</f>
        <v>0</v>
      </c>
      <c r="Q93" s="362" t="n">
        <f aca="false">'Per item requirement'!AL93*'Global Stock listing'!$H$49</f>
        <v>0</v>
      </c>
      <c r="R93" s="362" t="n">
        <f aca="false">'Per item requirement'!S93*'Global Stock listing'!$H$34</f>
        <v>0</v>
      </c>
    </row>
    <row r="94" customFormat="false" ht="15" hidden="false" customHeight="false" outlineLevel="0" collapsed="false">
      <c r="A94" s="358"/>
      <c r="B94" s="365" t="s">
        <v>121</v>
      </c>
      <c r="C94" s="365"/>
      <c r="D94" s="365"/>
      <c r="E94" s="365"/>
      <c r="F94" s="365"/>
      <c r="G94" s="366" t="n">
        <f aca="false">SUM(I94:Q94)</f>
        <v>0</v>
      </c>
      <c r="H94" s="439" t="n">
        <f aca="false">SUM(I94:Q94)</f>
        <v>0</v>
      </c>
      <c r="I94" s="367" t="n">
        <f aca="false">'Per item requirement'!O94*'Global Stock listing'!$H$30</f>
        <v>0</v>
      </c>
      <c r="J94" s="368" t="n">
        <f aca="false">'Per item requirement'!P94*'Global Stock listing'!$H$31</f>
        <v>0</v>
      </c>
      <c r="K94" s="368" t="n">
        <f aca="false">'Per item requirement'!Q94*'Global Stock listing'!$H$32</f>
        <v>0</v>
      </c>
      <c r="L94" s="368" t="n">
        <f aca="false">'Per item requirement'!R94*'Global Stock listing'!$H$33</f>
        <v>0</v>
      </c>
      <c r="M94" s="368" t="n">
        <f aca="false">'Per item requirement'!T94*'Global Stock listing'!$H$35</f>
        <v>0</v>
      </c>
      <c r="N94" s="368" t="n">
        <f aca="false">'Per item requirement'!U94*'Global Stock listing'!$H$36</f>
        <v>0</v>
      </c>
      <c r="O94" s="368" t="n">
        <f aca="false">'Per item requirement'!V94*'Global Stock listing'!$H$37</f>
        <v>0</v>
      </c>
      <c r="P94" s="368" t="n">
        <f aca="false">'Per item requirement'!Z94*'Global Stock listing'!$H$41</f>
        <v>0</v>
      </c>
      <c r="Q94" s="368" t="n">
        <f aca="false">'Per item requirement'!AL94*'Global Stock listing'!$H$49</f>
        <v>0</v>
      </c>
      <c r="R94" s="368" t="n">
        <f aca="false">'Per item requirement'!S94*'Global Stock listing'!$H$34</f>
        <v>0</v>
      </c>
    </row>
    <row r="95" customFormat="false" ht="15" hidden="false" customHeight="false" outlineLevel="0" collapsed="false">
      <c r="A95" s="358"/>
      <c r="B95" s="365" t="s">
        <v>122</v>
      </c>
      <c r="C95" s="365"/>
      <c r="D95" s="365"/>
      <c r="E95" s="365"/>
      <c r="F95" s="365"/>
      <c r="G95" s="366" t="n">
        <f aca="false">SUM(I95:Q95)</f>
        <v>0</v>
      </c>
      <c r="H95" s="439" t="n">
        <f aca="false">SUM(I95:Q95)</f>
        <v>0</v>
      </c>
      <c r="I95" s="367" t="n">
        <f aca="false">'Per item requirement'!O95*'Global Stock listing'!$H$30</f>
        <v>0</v>
      </c>
      <c r="J95" s="368" t="n">
        <f aca="false">'Per item requirement'!P95*'Global Stock listing'!$H$31</f>
        <v>0</v>
      </c>
      <c r="K95" s="368" t="n">
        <f aca="false">'Per item requirement'!Q95*'Global Stock listing'!$H$32</f>
        <v>0</v>
      </c>
      <c r="L95" s="368" t="n">
        <f aca="false">'Per item requirement'!R95*'Global Stock listing'!$H$33</f>
        <v>0</v>
      </c>
      <c r="M95" s="368" t="n">
        <f aca="false">'Per item requirement'!T95*'Global Stock listing'!$H$35</f>
        <v>0</v>
      </c>
      <c r="N95" s="368" t="n">
        <f aca="false">'Per item requirement'!U95*'Global Stock listing'!$H$36</f>
        <v>0</v>
      </c>
      <c r="O95" s="368" t="n">
        <f aca="false">'Per item requirement'!V95*'Global Stock listing'!$H$37</f>
        <v>0</v>
      </c>
      <c r="P95" s="368" t="n">
        <f aca="false">'Per item requirement'!Z95*'Global Stock listing'!$H$41</f>
        <v>0</v>
      </c>
      <c r="Q95" s="368" t="n">
        <f aca="false">'Per item requirement'!AL95*'Global Stock listing'!$H$49</f>
        <v>0</v>
      </c>
      <c r="R95" s="368" t="n">
        <f aca="false">'Per item requirement'!S95*'Global Stock listing'!$H$34</f>
        <v>0</v>
      </c>
    </row>
    <row r="96" customFormat="false" ht="15" hidden="false" customHeight="false" outlineLevel="0" collapsed="false">
      <c r="A96" s="358"/>
      <c r="B96" s="365" t="s">
        <v>123</v>
      </c>
      <c r="C96" s="365"/>
      <c r="D96" s="365"/>
      <c r="E96" s="365"/>
      <c r="F96" s="365"/>
      <c r="G96" s="366" t="n">
        <f aca="false">SUM(I96:Q96)</f>
        <v>0</v>
      </c>
      <c r="H96" s="439" t="n">
        <f aca="false">SUM(I96:Q96)</f>
        <v>0</v>
      </c>
      <c r="I96" s="367" t="n">
        <f aca="false">'Per item requirement'!O96*'Global Stock listing'!$H$30</f>
        <v>0</v>
      </c>
      <c r="J96" s="368" t="n">
        <f aca="false">'Per item requirement'!P96*'Global Stock listing'!$H$31</f>
        <v>0</v>
      </c>
      <c r="K96" s="368" t="n">
        <f aca="false">'Per item requirement'!Q96*'Global Stock listing'!$H$32</f>
        <v>0</v>
      </c>
      <c r="L96" s="368" t="n">
        <f aca="false">'Per item requirement'!R96*'Global Stock listing'!$H$33</f>
        <v>0</v>
      </c>
      <c r="M96" s="368" t="n">
        <f aca="false">'Per item requirement'!T96*'Global Stock listing'!$H$35</f>
        <v>0</v>
      </c>
      <c r="N96" s="368" t="n">
        <f aca="false">'Per item requirement'!U96*'Global Stock listing'!$H$36</f>
        <v>0</v>
      </c>
      <c r="O96" s="368" t="n">
        <f aca="false">'Per item requirement'!V96*'Global Stock listing'!$H$37</f>
        <v>0</v>
      </c>
      <c r="P96" s="368" t="n">
        <f aca="false">'Per item requirement'!Z96*'Global Stock listing'!$H$41</f>
        <v>0</v>
      </c>
      <c r="Q96" s="368" t="n">
        <f aca="false">'Per item requirement'!AL96*'Global Stock listing'!$H$49</f>
        <v>0</v>
      </c>
      <c r="R96" s="368" t="n">
        <f aca="false">'Per item requirement'!S96*'Global Stock listing'!$H$34</f>
        <v>0</v>
      </c>
    </row>
    <row r="97" customFormat="false" ht="15" hidden="false" customHeight="false" outlineLevel="0" collapsed="false">
      <c r="A97" s="358"/>
      <c r="B97" s="365" t="s">
        <v>124</v>
      </c>
      <c r="C97" s="365"/>
      <c r="D97" s="365"/>
      <c r="E97" s="365"/>
      <c r="F97" s="365"/>
      <c r="G97" s="366" t="n">
        <f aca="false">SUM(I97:Q97)</f>
        <v>0</v>
      </c>
      <c r="H97" s="439" t="n">
        <f aca="false">SUM(I97:Q97)</f>
        <v>0</v>
      </c>
      <c r="I97" s="367" t="n">
        <f aca="false">'Per item requirement'!O97*'Global Stock listing'!$H$30</f>
        <v>0</v>
      </c>
      <c r="J97" s="368" t="n">
        <f aca="false">'Per item requirement'!P97*'Global Stock listing'!$H$31</f>
        <v>0</v>
      </c>
      <c r="K97" s="368" t="n">
        <f aca="false">'Per item requirement'!Q97*'Global Stock listing'!$H$32</f>
        <v>0</v>
      </c>
      <c r="L97" s="368" t="n">
        <f aca="false">'Per item requirement'!R97*'Global Stock listing'!$H$33</f>
        <v>0</v>
      </c>
      <c r="M97" s="368" t="n">
        <f aca="false">'Per item requirement'!T97*'Global Stock listing'!$H$35</f>
        <v>0</v>
      </c>
      <c r="N97" s="368" t="n">
        <f aca="false">'Per item requirement'!U97*'Global Stock listing'!$H$36</f>
        <v>0</v>
      </c>
      <c r="O97" s="368" t="n">
        <f aca="false">'Per item requirement'!V97*'Global Stock listing'!$H$37</f>
        <v>0</v>
      </c>
      <c r="P97" s="368" t="n">
        <f aca="false">'Per item requirement'!Z97*'Global Stock listing'!$H$41</f>
        <v>0</v>
      </c>
      <c r="Q97" s="368" t="n">
        <f aca="false">'Per item requirement'!AL97*'Global Stock listing'!$H$49</f>
        <v>0</v>
      </c>
      <c r="R97" s="368" t="n">
        <f aca="false">'Per item requirement'!S97*'Global Stock listing'!$H$34</f>
        <v>0</v>
      </c>
    </row>
    <row r="98" customFormat="false" ht="15" hidden="false" customHeight="false" outlineLevel="0" collapsed="false">
      <c r="A98" s="358"/>
      <c r="B98" s="365" t="s">
        <v>125</v>
      </c>
      <c r="C98" s="365"/>
      <c r="D98" s="365"/>
      <c r="E98" s="365"/>
      <c r="F98" s="365"/>
      <c r="G98" s="366" t="n">
        <f aca="false">SUM(I98:Q98)</f>
        <v>0</v>
      </c>
      <c r="H98" s="439" t="n">
        <f aca="false">SUM(I98:Q98)</f>
        <v>0</v>
      </c>
      <c r="I98" s="367" t="n">
        <f aca="false">'Per item requirement'!O98*'Global Stock listing'!$H$30</f>
        <v>0</v>
      </c>
      <c r="J98" s="368" t="n">
        <f aca="false">'Per item requirement'!P98*'Global Stock listing'!$H$31</f>
        <v>0</v>
      </c>
      <c r="K98" s="368" t="n">
        <f aca="false">'Per item requirement'!Q98*'Global Stock listing'!$H$32</f>
        <v>0</v>
      </c>
      <c r="L98" s="368" t="n">
        <f aca="false">'Per item requirement'!R98*'Global Stock listing'!$H$33</f>
        <v>0</v>
      </c>
      <c r="M98" s="368" t="n">
        <f aca="false">'Per item requirement'!T98*'Global Stock listing'!$H$35</f>
        <v>0</v>
      </c>
      <c r="N98" s="368" t="n">
        <f aca="false">'Per item requirement'!U98*'Global Stock listing'!$H$36</f>
        <v>0</v>
      </c>
      <c r="O98" s="368" t="n">
        <f aca="false">'Per item requirement'!V98*'Global Stock listing'!$H$37</f>
        <v>0</v>
      </c>
      <c r="P98" s="368" t="n">
        <f aca="false">'Per item requirement'!Z98*'Global Stock listing'!$H$41</f>
        <v>0</v>
      </c>
      <c r="Q98" s="368" t="n">
        <f aca="false">'Per item requirement'!AL98*'Global Stock listing'!$H$49</f>
        <v>0</v>
      </c>
      <c r="R98" s="368" t="n">
        <f aca="false">'Per item requirement'!S98*'Global Stock listing'!$H$34</f>
        <v>0</v>
      </c>
    </row>
    <row r="99" customFormat="false" ht="15" hidden="false" customHeight="false" outlineLevel="0" collapsed="false">
      <c r="A99" s="358"/>
      <c r="B99" s="365" t="s">
        <v>126</v>
      </c>
      <c r="C99" s="365"/>
      <c r="D99" s="365"/>
      <c r="E99" s="365"/>
      <c r="F99" s="365"/>
      <c r="G99" s="366" t="n">
        <f aca="false">SUM(I99:Q99)</f>
        <v>0</v>
      </c>
      <c r="H99" s="439" t="n">
        <f aca="false">SUM(I99:Q99)</f>
        <v>0</v>
      </c>
      <c r="I99" s="367" t="n">
        <f aca="false">'Per item requirement'!O99*'Global Stock listing'!$H$30</f>
        <v>0</v>
      </c>
      <c r="J99" s="368" t="n">
        <f aca="false">'Per item requirement'!P99*'Global Stock listing'!$H$31</f>
        <v>0</v>
      </c>
      <c r="K99" s="368" t="n">
        <f aca="false">'Per item requirement'!Q99*'Global Stock listing'!$H$32</f>
        <v>0</v>
      </c>
      <c r="L99" s="368" t="n">
        <f aca="false">'Per item requirement'!R99*'Global Stock listing'!$H$33</f>
        <v>0</v>
      </c>
      <c r="M99" s="368" t="n">
        <f aca="false">'Per item requirement'!T99*'Global Stock listing'!$H$35</f>
        <v>0</v>
      </c>
      <c r="N99" s="368" t="n">
        <f aca="false">'Per item requirement'!U99*'Global Stock listing'!$H$36</f>
        <v>0</v>
      </c>
      <c r="O99" s="368" t="n">
        <f aca="false">'Per item requirement'!V99*'Global Stock listing'!$H$37</f>
        <v>0</v>
      </c>
      <c r="P99" s="368" t="n">
        <f aca="false">'Per item requirement'!Z99*'Global Stock listing'!$H$41</f>
        <v>0</v>
      </c>
      <c r="Q99" s="368" t="n">
        <f aca="false">'Per item requirement'!AL99*'Global Stock listing'!$H$49</f>
        <v>0</v>
      </c>
      <c r="R99" s="368" t="n">
        <f aca="false">'Per item requirement'!S99*'Global Stock listing'!$H$34</f>
        <v>0</v>
      </c>
    </row>
    <row r="100" customFormat="false" ht="15" hidden="false" customHeight="false" outlineLevel="0" collapsed="false">
      <c r="A100" s="358"/>
      <c r="B100" s="365" t="s">
        <v>127</v>
      </c>
      <c r="C100" s="365"/>
      <c r="D100" s="365"/>
      <c r="E100" s="365"/>
      <c r="F100" s="365"/>
      <c r="G100" s="366" t="n">
        <f aca="false">SUM(I100:Q100)</f>
        <v>0</v>
      </c>
      <c r="H100" s="439" t="n">
        <f aca="false">SUM(I100:Q100)</f>
        <v>0</v>
      </c>
      <c r="I100" s="367" t="n">
        <f aca="false">'Per item requirement'!O100*'Global Stock listing'!$H$30</f>
        <v>0</v>
      </c>
      <c r="J100" s="368" t="n">
        <f aca="false">'Per item requirement'!P100*'Global Stock listing'!$H$31</f>
        <v>0</v>
      </c>
      <c r="K100" s="368" t="n">
        <f aca="false">'Per item requirement'!Q100*'Global Stock listing'!$H$32</f>
        <v>0</v>
      </c>
      <c r="L100" s="368" t="n">
        <f aca="false">'Per item requirement'!R100*'Global Stock listing'!$H$33</f>
        <v>0</v>
      </c>
      <c r="M100" s="368" t="n">
        <f aca="false">'Per item requirement'!T100*'Global Stock listing'!$H$35</f>
        <v>0</v>
      </c>
      <c r="N100" s="368" t="n">
        <f aca="false">'Per item requirement'!U100*'Global Stock listing'!$H$36</f>
        <v>0</v>
      </c>
      <c r="O100" s="368" t="n">
        <f aca="false">'Per item requirement'!V100*'Global Stock listing'!$H$37</f>
        <v>0</v>
      </c>
      <c r="P100" s="368" t="n">
        <f aca="false">'Per item requirement'!Z100*'Global Stock listing'!$H$41</f>
        <v>0</v>
      </c>
      <c r="Q100" s="368" t="n">
        <f aca="false">'Per item requirement'!AL100*'Global Stock listing'!$H$49</f>
        <v>0</v>
      </c>
      <c r="R100" s="368" t="n">
        <f aca="false">'Per item requirement'!S100*'Global Stock listing'!$H$34</f>
        <v>0</v>
      </c>
    </row>
    <row r="101" customFormat="false" ht="15" hidden="false" customHeight="false" outlineLevel="0" collapsed="false">
      <c r="A101" s="358"/>
      <c r="B101" s="365" t="s">
        <v>128</v>
      </c>
      <c r="C101" s="365"/>
      <c r="D101" s="365"/>
      <c r="E101" s="365"/>
      <c r="F101" s="365"/>
      <c r="G101" s="366" t="n">
        <f aca="false">SUM(I101:Q101)</f>
        <v>0</v>
      </c>
      <c r="H101" s="439" t="n">
        <f aca="false">SUM(I101:Q101)</f>
        <v>0</v>
      </c>
      <c r="I101" s="367" t="n">
        <f aca="false">'Per item requirement'!O101*'Global Stock listing'!$H$30</f>
        <v>0</v>
      </c>
      <c r="J101" s="368" t="n">
        <f aca="false">'Per item requirement'!P101*'Global Stock listing'!$H$31</f>
        <v>0</v>
      </c>
      <c r="K101" s="368" t="n">
        <f aca="false">'Per item requirement'!Q101*'Global Stock listing'!$H$32</f>
        <v>0</v>
      </c>
      <c r="L101" s="368" t="n">
        <f aca="false">'Per item requirement'!R101*'Global Stock listing'!$H$33</f>
        <v>0</v>
      </c>
      <c r="M101" s="368" t="n">
        <f aca="false">'Per item requirement'!T101*'Global Stock listing'!$H$35</f>
        <v>0</v>
      </c>
      <c r="N101" s="368" t="n">
        <f aca="false">'Per item requirement'!U101*'Global Stock listing'!$H$36</f>
        <v>0</v>
      </c>
      <c r="O101" s="368" t="n">
        <f aca="false">'Per item requirement'!V101*'Global Stock listing'!$H$37</f>
        <v>0</v>
      </c>
      <c r="P101" s="368" t="n">
        <f aca="false">'Per item requirement'!Z101*'Global Stock listing'!$H$41</f>
        <v>0</v>
      </c>
      <c r="Q101" s="368" t="n">
        <f aca="false">'Per item requirement'!AL101*'Global Stock listing'!$H$49</f>
        <v>0</v>
      </c>
      <c r="R101" s="368" t="n">
        <f aca="false">'Per item requirement'!S101*'Global Stock listing'!$H$34</f>
        <v>0</v>
      </c>
    </row>
    <row r="102" customFormat="false" ht="15" hidden="false" customHeight="false" outlineLevel="0" collapsed="false">
      <c r="A102" s="358"/>
      <c r="B102" s="365" t="s">
        <v>129</v>
      </c>
      <c r="C102" s="365"/>
      <c r="D102" s="365"/>
      <c r="E102" s="365"/>
      <c r="F102" s="365"/>
      <c r="G102" s="366" t="n">
        <f aca="false">SUM(I102:Q102)</f>
        <v>0</v>
      </c>
      <c r="H102" s="439" t="n">
        <f aca="false">SUM(I102:Q102)</f>
        <v>0</v>
      </c>
      <c r="I102" s="367" t="n">
        <f aca="false">'Per item requirement'!O102*'Global Stock listing'!$H$30</f>
        <v>0</v>
      </c>
      <c r="J102" s="368" t="n">
        <f aca="false">'Per item requirement'!P102*'Global Stock listing'!$H$31</f>
        <v>0</v>
      </c>
      <c r="K102" s="368" t="n">
        <f aca="false">'Per item requirement'!Q102*'Global Stock listing'!$H$32</f>
        <v>0</v>
      </c>
      <c r="L102" s="368" t="n">
        <f aca="false">'Per item requirement'!R102*'Global Stock listing'!$H$33</f>
        <v>0</v>
      </c>
      <c r="M102" s="368" t="n">
        <f aca="false">'Per item requirement'!T102*'Global Stock listing'!$H$35</f>
        <v>0</v>
      </c>
      <c r="N102" s="368" t="n">
        <f aca="false">'Per item requirement'!U102*'Global Stock listing'!$H$36</f>
        <v>0</v>
      </c>
      <c r="O102" s="368" t="n">
        <f aca="false">'Per item requirement'!V102*'Global Stock listing'!$H$37</f>
        <v>0</v>
      </c>
      <c r="P102" s="368" t="n">
        <f aca="false">'Per item requirement'!Z102*'Global Stock listing'!$H$41</f>
        <v>0</v>
      </c>
      <c r="Q102" s="368" t="n">
        <f aca="false">'Per item requirement'!AL102*'Global Stock listing'!$H$49</f>
        <v>0</v>
      </c>
      <c r="R102" s="368" t="n">
        <f aca="false">'Per item requirement'!S102*'Global Stock listing'!$H$34</f>
        <v>0</v>
      </c>
    </row>
    <row r="103" customFormat="false" ht="15" hidden="false" customHeight="false" outlineLevel="0" collapsed="false">
      <c r="A103" s="358"/>
      <c r="B103" s="365" t="s">
        <v>130</v>
      </c>
      <c r="C103" s="365"/>
      <c r="D103" s="365"/>
      <c r="E103" s="365"/>
      <c r="F103" s="365"/>
      <c r="G103" s="366" t="n">
        <f aca="false">SUM(I103:Q103)</f>
        <v>0</v>
      </c>
      <c r="H103" s="439" t="n">
        <f aca="false">SUM(I103:Q103)</f>
        <v>0</v>
      </c>
      <c r="I103" s="367" t="n">
        <f aca="false">'Per item requirement'!O103*'Global Stock listing'!$H$30</f>
        <v>0</v>
      </c>
      <c r="J103" s="368" t="n">
        <f aca="false">'Per item requirement'!P103*'Global Stock listing'!$H$31</f>
        <v>0</v>
      </c>
      <c r="K103" s="368" t="n">
        <f aca="false">'Per item requirement'!Q103*'Global Stock listing'!$H$32</f>
        <v>0</v>
      </c>
      <c r="L103" s="368" t="n">
        <f aca="false">'Per item requirement'!R103*'Global Stock listing'!$H$33</f>
        <v>0</v>
      </c>
      <c r="M103" s="368" t="n">
        <f aca="false">'Per item requirement'!T103*'Global Stock listing'!$H$35</f>
        <v>0</v>
      </c>
      <c r="N103" s="368" t="n">
        <f aca="false">'Per item requirement'!U103*'Global Stock listing'!$H$36</f>
        <v>0</v>
      </c>
      <c r="O103" s="368" t="n">
        <f aca="false">'Per item requirement'!V103*'Global Stock listing'!$H$37</f>
        <v>0</v>
      </c>
      <c r="P103" s="368" t="n">
        <f aca="false">'Per item requirement'!Z103*'Global Stock listing'!$H$41</f>
        <v>0</v>
      </c>
      <c r="Q103" s="368" t="n">
        <f aca="false">'Per item requirement'!AL103*'Global Stock listing'!$H$49</f>
        <v>0</v>
      </c>
      <c r="R103" s="368" t="n">
        <f aca="false">'Per item requirement'!S103*'Global Stock listing'!$H$34</f>
        <v>0</v>
      </c>
    </row>
    <row r="104" customFormat="false" ht="15" hidden="false" customHeight="false" outlineLevel="0" collapsed="false">
      <c r="A104" s="358"/>
      <c r="B104" s="365" t="s">
        <v>131</v>
      </c>
      <c r="C104" s="365"/>
      <c r="D104" s="365"/>
      <c r="E104" s="365"/>
      <c r="F104" s="365"/>
      <c r="G104" s="366" t="n">
        <f aca="false">SUM(I104:Q104)</f>
        <v>0</v>
      </c>
      <c r="H104" s="439" t="n">
        <f aca="false">SUM(I104:Q104)</f>
        <v>0</v>
      </c>
      <c r="I104" s="367" t="n">
        <f aca="false">'Per item requirement'!O104*'Global Stock listing'!$H$30</f>
        <v>0</v>
      </c>
      <c r="J104" s="368" t="n">
        <f aca="false">'Per item requirement'!P104*'Global Stock listing'!$H$31</f>
        <v>0</v>
      </c>
      <c r="K104" s="368" t="n">
        <f aca="false">'Per item requirement'!Q104*'Global Stock listing'!$H$32</f>
        <v>0</v>
      </c>
      <c r="L104" s="368" t="n">
        <f aca="false">'Per item requirement'!R104*'Global Stock listing'!$H$33</f>
        <v>0</v>
      </c>
      <c r="M104" s="368" t="n">
        <f aca="false">'Per item requirement'!T104*'Global Stock listing'!$H$35</f>
        <v>0</v>
      </c>
      <c r="N104" s="368" t="n">
        <f aca="false">'Per item requirement'!U104*'Global Stock listing'!$H$36</f>
        <v>0</v>
      </c>
      <c r="O104" s="368" t="n">
        <f aca="false">'Per item requirement'!V104*'Global Stock listing'!$H$37</f>
        <v>0</v>
      </c>
      <c r="P104" s="368" t="n">
        <f aca="false">'Per item requirement'!Z104*'Global Stock listing'!$H$41</f>
        <v>0</v>
      </c>
      <c r="Q104" s="368" t="n">
        <f aca="false">'Per item requirement'!AL104*'Global Stock listing'!$H$49</f>
        <v>0</v>
      </c>
      <c r="R104" s="368" t="n">
        <f aca="false">'Per item requirement'!S104*'Global Stock listing'!$H$34</f>
        <v>0</v>
      </c>
    </row>
    <row r="105" customFormat="false" ht="15" hidden="false" customHeight="false" outlineLevel="0" collapsed="false">
      <c r="A105" s="358"/>
      <c r="B105" s="365" t="s">
        <v>132</v>
      </c>
      <c r="C105" s="365"/>
      <c r="D105" s="365"/>
      <c r="E105" s="365"/>
      <c r="F105" s="365"/>
      <c r="G105" s="366" t="n">
        <f aca="false">SUM(I105:Q105)</f>
        <v>0</v>
      </c>
      <c r="H105" s="439" t="n">
        <f aca="false">SUM(I105:Q105)</f>
        <v>0</v>
      </c>
      <c r="I105" s="367" t="n">
        <f aca="false">'Per item requirement'!O105*'Global Stock listing'!$H$30</f>
        <v>0</v>
      </c>
      <c r="J105" s="368" t="n">
        <f aca="false">'Per item requirement'!P105*'Global Stock listing'!$H$31</f>
        <v>0</v>
      </c>
      <c r="K105" s="368" t="n">
        <f aca="false">'Per item requirement'!Q105*'Global Stock listing'!$H$32</f>
        <v>0</v>
      </c>
      <c r="L105" s="368" t="n">
        <f aca="false">'Per item requirement'!R105*'Global Stock listing'!$H$33</f>
        <v>0</v>
      </c>
      <c r="M105" s="368" t="n">
        <f aca="false">'Per item requirement'!T105*'Global Stock listing'!$H$35</f>
        <v>0</v>
      </c>
      <c r="N105" s="368" t="n">
        <f aca="false">'Per item requirement'!U105*'Global Stock listing'!$H$36</f>
        <v>0</v>
      </c>
      <c r="O105" s="368" t="n">
        <f aca="false">'Per item requirement'!V105*'Global Stock listing'!$H$37</f>
        <v>0</v>
      </c>
      <c r="P105" s="368" t="n">
        <f aca="false">'Per item requirement'!Z105*'Global Stock listing'!$H$41</f>
        <v>0</v>
      </c>
      <c r="Q105" s="368" t="n">
        <f aca="false">'Per item requirement'!AL105*'Global Stock listing'!$H$49</f>
        <v>0</v>
      </c>
      <c r="R105" s="368" t="n">
        <f aca="false">'Per item requirement'!S105*'Global Stock listing'!$H$34</f>
        <v>0</v>
      </c>
    </row>
    <row r="106" customFormat="false" ht="15" hidden="false" customHeight="false" outlineLevel="0" collapsed="false">
      <c r="A106" s="358"/>
      <c r="B106" s="365" t="s">
        <v>133</v>
      </c>
      <c r="C106" s="365"/>
      <c r="D106" s="365"/>
      <c r="E106" s="365"/>
      <c r="F106" s="365"/>
      <c r="G106" s="366" t="n">
        <f aca="false">SUM(I106:Q106)</f>
        <v>0</v>
      </c>
      <c r="H106" s="439" t="n">
        <f aca="false">SUM(I106:Q106)</f>
        <v>0</v>
      </c>
      <c r="I106" s="367" t="n">
        <f aca="false">'Per item requirement'!O106*'Global Stock listing'!$H$30</f>
        <v>0</v>
      </c>
      <c r="J106" s="368" t="n">
        <f aca="false">'Per item requirement'!P106*'Global Stock listing'!$H$31</f>
        <v>0</v>
      </c>
      <c r="K106" s="368" t="n">
        <f aca="false">'Per item requirement'!Q106*'Global Stock listing'!$H$32</f>
        <v>0</v>
      </c>
      <c r="L106" s="368" t="n">
        <f aca="false">'Per item requirement'!R106*'Global Stock listing'!$H$33</f>
        <v>0</v>
      </c>
      <c r="M106" s="368" t="n">
        <f aca="false">'Per item requirement'!T106*'Global Stock listing'!$H$35</f>
        <v>0</v>
      </c>
      <c r="N106" s="368" t="n">
        <f aca="false">'Per item requirement'!U106*'Global Stock listing'!$H$36</f>
        <v>0</v>
      </c>
      <c r="O106" s="368" t="n">
        <f aca="false">'Per item requirement'!V106*'Global Stock listing'!$H$37</f>
        <v>0</v>
      </c>
      <c r="P106" s="368" t="n">
        <f aca="false">'Per item requirement'!Z106*'Global Stock listing'!$H$41</f>
        <v>0</v>
      </c>
      <c r="Q106" s="368" t="n">
        <f aca="false">'Per item requirement'!AL106*'Global Stock listing'!$H$49</f>
        <v>0</v>
      </c>
      <c r="R106" s="368" t="n">
        <f aca="false">'Per item requirement'!S106*'Global Stock listing'!$H$34</f>
        <v>0</v>
      </c>
    </row>
    <row r="107" customFormat="false" ht="15" hidden="false" customHeight="false" outlineLevel="0" collapsed="false">
      <c r="A107" s="358"/>
      <c r="B107" s="365" t="s">
        <v>134</v>
      </c>
      <c r="C107" s="365"/>
      <c r="D107" s="365"/>
      <c r="E107" s="365"/>
      <c r="F107" s="365"/>
      <c r="G107" s="366" t="n">
        <f aca="false">SUM(I107:Q107)</f>
        <v>0</v>
      </c>
      <c r="H107" s="439" t="n">
        <f aca="false">SUM(I107:Q107)</f>
        <v>0</v>
      </c>
      <c r="I107" s="367" t="n">
        <f aca="false">'Per item requirement'!O107*'Global Stock listing'!$H$30</f>
        <v>0</v>
      </c>
      <c r="J107" s="368" t="n">
        <f aca="false">'Per item requirement'!P107*'Global Stock listing'!$H$31</f>
        <v>0</v>
      </c>
      <c r="K107" s="368" t="n">
        <f aca="false">'Per item requirement'!Q107*'Global Stock listing'!$H$32</f>
        <v>0</v>
      </c>
      <c r="L107" s="368" t="n">
        <f aca="false">'Per item requirement'!R107*'Global Stock listing'!$H$33</f>
        <v>0</v>
      </c>
      <c r="M107" s="368" t="n">
        <f aca="false">'Per item requirement'!T107*'Global Stock listing'!$H$35</f>
        <v>0</v>
      </c>
      <c r="N107" s="368" t="n">
        <f aca="false">'Per item requirement'!U107*'Global Stock listing'!$H$36</f>
        <v>0</v>
      </c>
      <c r="O107" s="368" t="n">
        <f aca="false">'Per item requirement'!V107*'Global Stock listing'!$H$37</f>
        <v>0</v>
      </c>
      <c r="P107" s="368" t="n">
        <f aca="false">'Per item requirement'!Z107*'Global Stock listing'!$H$41</f>
        <v>0</v>
      </c>
      <c r="Q107" s="368" t="n">
        <f aca="false">'Per item requirement'!AL107*'Global Stock listing'!$H$49</f>
        <v>0</v>
      </c>
      <c r="R107" s="368" t="n">
        <f aca="false">'Per item requirement'!S107*'Global Stock listing'!$H$34</f>
        <v>0</v>
      </c>
    </row>
    <row r="108" customFormat="false" ht="15" hidden="false" customHeight="false" outlineLevel="0" collapsed="false">
      <c r="A108" s="358"/>
      <c r="B108" s="365" t="s">
        <v>135</v>
      </c>
      <c r="C108" s="365"/>
      <c r="D108" s="365"/>
      <c r="E108" s="365"/>
      <c r="F108" s="365"/>
      <c r="G108" s="366" t="n">
        <f aca="false">SUM(I108:Q108)</f>
        <v>0</v>
      </c>
      <c r="H108" s="439" t="n">
        <f aca="false">SUM(I108:Q108)</f>
        <v>0</v>
      </c>
      <c r="I108" s="367" t="n">
        <f aca="false">'Per item requirement'!O108*'Global Stock listing'!$H$30</f>
        <v>0</v>
      </c>
      <c r="J108" s="368" t="n">
        <f aca="false">'Per item requirement'!P108*'Global Stock listing'!$H$31</f>
        <v>0</v>
      </c>
      <c r="K108" s="368" t="n">
        <f aca="false">'Per item requirement'!Q108*'Global Stock listing'!$H$32</f>
        <v>0</v>
      </c>
      <c r="L108" s="368" t="n">
        <f aca="false">'Per item requirement'!R108*'Global Stock listing'!$H$33</f>
        <v>0</v>
      </c>
      <c r="M108" s="368" t="n">
        <f aca="false">'Per item requirement'!T108*'Global Stock listing'!$H$35</f>
        <v>0</v>
      </c>
      <c r="N108" s="368" t="n">
        <f aca="false">'Per item requirement'!U108*'Global Stock listing'!$H$36</f>
        <v>0</v>
      </c>
      <c r="O108" s="368" t="n">
        <f aca="false">'Per item requirement'!V108*'Global Stock listing'!$H$37</f>
        <v>0</v>
      </c>
      <c r="P108" s="368" t="n">
        <f aca="false">'Per item requirement'!Z108*'Global Stock listing'!$H$41</f>
        <v>0</v>
      </c>
      <c r="Q108" s="368" t="n">
        <f aca="false">'Per item requirement'!AL108*'Global Stock listing'!$H$49</f>
        <v>0</v>
      </c>
      <c r="R108" s="368" t="n">
        <f aca="false">'Per item requirement'!S108*'Global Stock listing'!$H$34</f>
        <v>0</v>
      </c>
    </row>
    <row r="109" customFormat="false" ht="15" hidden="false" customHeight="false" outlineLevel="0" collapsed="false">
      <c r="A109" s="358"/>
      <c r="B109" s="365" t="s">
        <v>136</v>
      </c>
      <c r="C109" s="365"/>
      <c r="D109" s="365"/>
      <c r="E109" s="365"/>
      <c r="F109" s="365"/>
      <c r="G109" s="366" t="n">
        <f aca="false">SUM(I109:Q109)</f>
        <v>0</v>
      </c>
      <c r="H109" s="439" t="n">
        <f aca="false">SUM(I109:Q109)</f>
        <v>0</v>
      </c>
      <c r="I109" s="367" t="n">
        <f aca="false">'Per item requirement'!O109*'Global Stock listing'!$H$30</f>
        <v>0</v>
      </c>
      <c r="J109" s="368" t="n">
        <f aca="false">'Per item requirement'!P109*'Global Stock listing'!$H$31</f>
        <v>0</v>
      </c>
      <c r="K109" s="368" t="n">
        <f aca="false">'Per item requirement'!Q109*'Global Stock listing'!$H$32</f>
        <v>0</v>
      </c>
      <c r="L109" s="368" t="n">
        <f aca="false">'Per item requirement'!R109*'Global Stock listing'!$H$33</f>
        <v>0</v>
      </c>
      <c r="M109" s="368" t="n">
        <f aca="false">'Per item requirement'!T109*'Global Stock listing'!$H$35</f>
        <v>0</v>
      </c>
      <c r="N109" s="368" t="n">
        <f aca="false">'Per item requirement'!U109*'Global Stock listing'!$H$36</f>
        <v>0</v>
      </c>
      <c r="O109" s="368" t="n">
        <f aca="false">'Per item requirement'!V109*'Global Stock listing'!$H$37</f>
        <v>0</v>
      </c>
      <c r="P109" s="368" t="n">
        <f aca="false">'Per item requirement'!Z109*'Global Stock listing'!$H$41</f>
        <v>0</v>
      </c>
      <c r="Q109" s="368" t="n">
        <f aca="false">'Per item requirement'!AL109*'Global Stock listing'!$H$49</f>
        <v>0</v>
      </c>
      <c r="R109" s="368" t="n">
        <f aca="false">'Per item requirement'!S109*'Global Stock listing'!$H$34</f>
        <v>0</v>
      </c>
    </row>
    <row r="110" customFormat="false" ht="15" hidden="false" customHeight="false" outlineLevel="0" collapsed="false">
      <c r="A110" s="358"/>
      <c r="B110" s="365" t="s">
        <v>137</v>
      </c>
      <c r="C110" s="365"/>
      <c r="D110" s="365"/>
      <c r="E110" s="365"/>
      <c r="F110" s="365"/>
      <c r="G110" s="366" t="n">
        <f aca="false">SUM(I110:Q110)</f>
        <v>0</v>
      </c>
      <c r="H110" s="439" t="n">
        <f aca="false">SUM(I110:Q110)</f>
        <v>0</v>
      </c>
      <c r="I110" s="367" t="n">
        <f aca="false">'Per item requirement'!O110*'Global Stock listing'!$H$30</f>
        <v>0</v>
      </c>
      <c r="J110" s="368" t="n">
        <f aca="false">'Per item requirement'!P110*'Global Stock listing'!$H$31</f>
        <v>0</v>
      </c>
      <c r="K110" s="368" t="n">
        <f aca="false">'Per item requirement'!Q110*'Global Stock listing'!$H$32</f>
        <v>0</v>
      </c>
      <c r="L110" s="368" t="n">
        <f aca="false">'Per item requirement'!R110*'Global Stock listing'!$H$33</f>
        <v>0</v>
      </c>
      <c r="M110" s="368" t="n">
        <f aca="false">'Per item requirement'!T110*'Global Stock listing'!$H$35</f>
        <v>0</v>
      </c>
      <c r="N110" s="368" t="n">
        <f aca="false">'Per item requirement'!U110*'Global Stock listing'!$H$36</f>
        <v>0</v>
      </c>
      <c r="O110" s="368" t="n">
        <f aca="false">'Per item requirement'!V110*'Global Stock listing'!$H$37</f>
        <v>0</v>
      </c>
      <c r="P110" s="368" t="n">
        <f aca="false">'Per item requirement'!Z110*'Global Stock listing'!$H$41</f>
        <v>0</v>
      </c>
      <c r="Q110" s="368" t="n">
        <f aca="false">'Per item requirement'!AL110*'Global Stock listing'!$H$49</f>
        <v>0</v>
      </c>
      <c r="R110" s="368" t="n">
        <f aca="false">'Per item requirement'!S110*'Global Stock listing'!$H$34</f>
        <v>0</v>
      </c>
    </row>
    <row r="111" customFormat="false" ht="15" hidden="false" customHeight="false" outlineLevel="0" collapsed="false">
      <c r="A111" s="358"/>
      <c r="B111" s="365" t="s">
        <v>138</v>
      </c>
      <c r="C111" s="365"/>
      <c r="D111" s="365"/>
      <c r="E111" s="365"/>
      <c r="F111" s="365"/>
      <c r="G111" s="366" t="n">
        <f aca="false">SUM(I111:Q111)</f>
        <v>0</v>
      </c>
      <c r="H111" s="439" t="n">
        <f aca="false">SUM(I111:Q111)</f>
        <v>0</v>
      </c>
      <c r="I111" s="367" t="n">
        <f aca="false">'Per item requirement'!O111*'Global Stock listing'!$H$30</f>
        <v>0</v>
      </c>
      <c r="J111" s="368" t="n">
        <f aca="false">'Per item requirement'!P111*'Global Stock listing'!$H$31</f>
        <v>0</v>
      </c>
      <c r="K111" s="368" t="n">
        <f aca="false">'Per item requirement'!Q111*'Global Stock listing'!$H$32</f>
        <v>0</v>
      </c>
      <c r="L111" s="368" t="n">
        <f aca="false">'Per item requirement'!R111*'Global Stock listing'!$H$33</f>
        <v>0</v>
      </c>
      <c r="M111" s="368" t="n">
        <f aca="false">'Per item requirement'!T111*'Global Stock listing'!$H$35</f>
        <v>0</v>
      </c>
      <c r="N111" s="368" t="n">
        <f aca="false">'Per item requirement'!U111*'Global Stock listing'!$H$36</f>
        <v>0</v>
      </c>
      <c r="O111" s="368" t="n">
        <f aca="false">'Per item requirement'!V111*'Global Stock listing'!$H$37</f>
        <v>0</v>
      </c>
      <c r="P111" s="368" t="n">
        <f aca="false">'Per item requirement'!Z111*'Global Stock listing'!$H$41</f>
        <v>0</v>
      </c>
      <c r="Q111" s="368" t="n">
        <f aca="false">'Per item requirement'!AL111*'Global Stock listing'!$H$49</f>
        <v>0</v>
      </c>
      <c r="R111" s="368" t="n">
        <f aca="false">'Per item requirement'!S111*'Global Stock listing'!$H$34</f>
        <v>0</v>
      </c>
    </row>
    <row r="112" customFormat="false" ht="15" hidden="false" customHeight="false" outlineLevel="0" collapsed="false">
      <c r="A112" s="358"/>
      <c r="B112" s="365" t="s">
        <v>139</v>
      </c>
      <c r="C112" s="365"/>
      <c r="D112" s="365"/>
      <c r="E112" s="365"/>
      <c r="F112" s="365"/>
      <c r="G112" s="366" t="n">
        <f aca="false">SUM(I112:Q112)</f>
        <v>0</v>
      </c>
      <c r="H112" s="439" t="n">
        <f aca="false">SUM(I112:Q112)</f>
        <v>0</v>
      </c>
      <c r="I112" s="367" t="n">
        <f aca="false">'Per item requirement'!O112*'Global Stock listing'!$H$30</f>
        <v>0</v>
      </c>
      <c r="J112" s="368" t="n">
        <f aca="false">'Per item requirement'!P112*'Global Stock listing'!$H$31</f>
        <v>0</v>
      </c>
      <c r="K112" s="368" t="n">
        <f aca="false">'Per item requirement'!Q112*'Global Stock listing'!$H$32</f>
        <v>0</v>
      </c>
      <c r="L112" s="368" t="n">
        <f aca="false">'Per item requirement'!R112*'Global Stock listing'!$H$33</f>
        <v>0</v>
      </c>
      <c r="M112" s="368" t="n">
        <f aca="false">'Per item requirement'!T112*'Global Stock listing'!$H$35</f>
        <v>0</v>
      </c>
      <c r="N112" s="368" t="n">
        <f aca="false">'Per item requirement'!U112*'Global Stock listing'!$H$36</f>
        <v>0</v>
      </c>
      <c r="O112" s="368" t="n">
        <f aca="false">'Per item requirement'!V112*'Global Stock listing'!$H$37</f>
        <v>0</v>
      </c>
      <c r="P112" s="368" t="n">
        <f aca="false">'Per item requirement'!Z112*'Global Stock listing'!$H$41</f>
        <v>0</v>
      </c>
      <c r="Q112" s="368" t="n">
        <f aca="false">'Per item requirement'!AL112*'Global Stock listing'!$H$49</f>
        <v>0</v>
      </c>
      <c r="R112" s="368" t="n">
        <f aca="false">'Per item requirement'!S112*'Global Stock listing'!$H$34</f>
        <v>0</v>
      </c>
    </row>
    <row r="113" customFormat="false" ht="15" hidden="false" customHeight="false" outlineLevel="0" collapsed="false">
      <c r="A113" s="358"/>
      <c r="B113" s="365" t="s">
        <v>140</v>
      </c>
      <c r="C113" s="365"/>
      <c r="D113" s="365"/>
      <c r="E113" s="365"/>
      <c r="F113" s="365"/>
      <c r="G113" s="366" t="n">
        <f aca="false">SUM(I113:Q113)</f>
        <v>0</v>
      </c>
      <c r="H113" s="439" t="n">
        <f aca="false">SUM(I113:Q113)</f>
        <v>0</v>
      </c>
      <c r="I113" s="367" t="n">
        <f aca="false">'Per item requirement'!O113*'Global Stock listing'!$H$30</f>
        <v>0</v>
      </c>
      <c r="J113" s="368" t="n">
        <f aca="false">'Per item requirement'!P113*'Global Stock listing'!$H$31</f>
        <v>0</v>
      </c>
      <c r="K113" s="368" t="n">
        <f aca="false">'Per item requirement'!Q113*'Global Stock listing'!$H$32</f>
        <v>0</v>
      </c>
      <c r="L113" s="368" t="n">
        <f aca="false">'Per item requirement'!R113*'Global Stock listing'!$H$33</f>
        <v>0</v>
      </c>
      <c r="M113" s="368" t="n">
        <f aca="false">'Per item requirement'!T113*'Global Stock listing'!$H$35</f>
        <v>0</v>
      </c>
      <c r="N113" s="368" t="n">
        <f aca="false">'Per item requirement'!U113*'Global Stock listing'!$H$36</f>
        <v>0</v>
      </c>
      <c r="O113" s="368" t="n">
        <f aca="false">'Per item requirement'!V113*'Global Stock listing'!$H$37</f>
        <v>0</v>
      </c>
      <c r="P113" s="368" t="n">
        <f aca="false">'Per item requirement'!Z113*'Global Stock listing'!$H$41</f>
        <v>0</v>
      </c>
      <c r="Q113" s="368" t="n">
        <f aca="false">'Per item requirement'!AL113*'Global Stock listing'!$H$49</f>
        <v>0</v>
      </c>
      <c r="R113" s="368" t="n">
        <f aca="false">'Per item requirement'!S113*'Global Stock listing'!$H$34</f>
        <v>0</v>
      </c>
    </row>
    <row r="114" customFormat="false" ht="15" hidden="false" customHeight="false" outlineLevel="0" collapsed="false">
      <c r="A114" s="358"/>
      <c r="B114" s="365" t="s">
        <v>141</v>
      </c>
      <c r="C114" s="365"/>
      <c r="D114" s="365"/>
      <c r="E114" s="365"/>
      <c r="F114" s="365"/>
      <c r="G114" s="366" t="n">
        <f aca="false">SUM(I114:Q114)</f>
        <v>0</v>
      </c>
      <c r="H114" s="439" t="n">
        <f aca="false">SUM(I114:Q114)</f>
        <v>0</v>
      </c>
      <c r="I114" s="367" t="n">
        <f aca="false">'Per item requirement'!O114*'Global Stock listing'!$H$30</f>
        <v>0</v>
      </c>
      <c r="J114" s="368" t="n">
        <f aca="false">'Per item requirement'!P114*'Global Stock listing'!$H$31</f>
        <v>0</v>
      </c>
      <c r="K114" s="368" t="n">
        <f aca="false">'Per item requirement'!Q114*'Global Stock listing'!$H$32</f>
        <v>0</v>
      </c>
      <c r="L114" s="368" t="n">
        <f aca="false">'Per item requirement'!R114*'Global Stock listing'!$H$33</f>
        <v>0</v>
      </c>
      <c r="M114" s="368" t="n">
        <f aca="false">'Per item requirement'!T114*'Global Stock listing'!$H$35</f>
        <v>0</v>
      </c>
      <c r="N114" s="368" t="n">
        <f aca="false">'Per item requirement'!U114*'Global Stock listing'!$H$36</f>
        <v>0</v>
      </c>
      <c r="O114" s="368" t="n">
        <f aca="false">'Per item requirement'!V114*'Global Stock listing'!$H$37</f>
        <v>0</v>
      </c>
      <c r="P114" s="368" t="n">
        <f aca="false">'Per item requirement'!Z114*'Global Stock listing'!$H$41</f>
        <v>0</v>
      </c>
      <c r="Q114" s="368" t="n">
        <f aca="false">'Per item requirement'!AL114*'Global Stock listing'!$H$49</f>
        <v>0</v>
      </c>
      <c r="R114" s="368" t="n">
        <f aca="false">'Per item requirement'!S114*'Global Stock listing'!$H$34</f>
        <v>0</v>
      </c>
    </row>
    <row r="115" customFormat="false" ht="15" hidden="false" customHeight="false" outlineLevel="0" collapsed="false">
      <c r="A115" s="358"/>
      <c r="B115" s="365" t="s">
        <v>142</v>
      </c>
      <c r="C115" s="365"/>
      <c r="D115" s="365"/>
      <c r="E115" s="365"/>
      <c r="F115" s="365"/>
      <c r="G115" s="366" t="n">
        <f aca="false">SUM(I115:Q115)</f>
        <v>0</v>
      </c>
      <c r="H115" s="439" t="n">
        <f aca="false">SUM(I115:Q115)</f>
        <v>0</v>
      </c>
      <c r="I115" s="367" t="n">
        <f aca="false">'Per item requirement'!O115*'Global Stock listing'!$H$30</f>
        <v>0</v>
      </c>
      <c r="J115" s="368" t="n">
        <f aca="false">'Per item requirement'!P115*'Global Stock listing'!$H$31</f>
        <v>0</v>
      </c>
      <c r="K115" s="368" t="n">
        <f aca="false">'Per item requirement'!Q115*'Global Stock listing'!$H$32</f>
        <v>0</v>
      </c>
      <c r="L115" s="368" t="n">
        <f aca="false">'Per item requirement'!R115*'Global Stock listing'!$H$33</f>
        <v>0</v>
      </c>
      <c r="M115" s="368" t="n">
        <f aca="false">'Per item requirement'!T115*'Global Stock listing'!$H$35</f>
        <v>0</v>
      </c>
      <c r="N115" s="368" t="n">
        <f aca="false">'Per item requirement'!U115*'Global Stock listing'!$H$36</f>
        <v>0</v>
      </c>
      <c r="O115" s="368" t="n">
        <f aca="false">'Per item requirement'!V115*'Global Stock listing'!$H$37</f>
        <v>0</v>
      </c>
      <c r="P115" s="368" t="n">
        <f aca="false">'Per item requirement'!Z115*'Global Stock listing'!$H$41</f>
        <v>0</v>
      </c>
      <c r="Q115" s="368" t="n">
        <f aca="false">'Per item requirement'!AL115*'Global Stock listing'!$H$49</f>
        <v>0</v>
      </c>
      <c r="R115" s="368" t="n">
        <f aca="false">'Per item requirement'!S115*'Global Stock listing'!$H$34</f>
        <v>0</v>
      </c>
    </row>
    <row r="116" customFormat="false" ht="15" hidden="false" customHeight="false" outlineLevel="0" collapsed="false">
      <c r="A116" s="358"/>
      <c r="B116" s="365" t="s">
        <v>143</v>
      </c>
      <c r="C116" s="365"/>
      <c r="D116" s="365"/>
      <c r="E116" s="365"/>
      <c r="F116" s="365"/>
      <c r="G116" s="366" t="n">
        <f aca="false">SUM(I116:Q116)</f>
        <v>0</v>
      </c>
      <c r="H116" s="439" t="n">
        <f aca="false">SUM(I116:Q116)</f>
        <v>0</v>
      </c>
      <c r="I116" s="367" t="n">
        <f aca="false">'Per item requirement'!O116*'Global Stock listing'!$H$30</f>
        <v>0</v>
      </c>
      <c r="J116" s="368" t="n">
        <f aca="false">'Per item requirement'!P116*'Global Stock listing'!$H$31</f>
        <v>0</v>
      </c>
      <c r="K116" s="368" t="n">
        <f aca="false">'Per item requirement'!Q116*'Global Stock listing'!$H$32</f>
        <v>0</v>
      </c>
      <c r="L116" s="368" t="n">
        <f aca="false">'Per item requirement'!R116*'Global Stock listing'!$H$33</f>
        <v>0</v>
      </c>
      <c r="M116" s="368" t="n">
        <f aca="false">'Per item requirement'!T116*'Global Stock listing'!$H$35</f>
        <v>0</v>
      </c>
      <c r="N116" s="368" t="n">
        <f aca="false">'Per item requirement'!U116*'Global Stock listing'!$H$36</f>
        <v>0</v>
      </c>
      <c r="O116" s="368" t="n">
        <f aca="false">'Per item requirement'!V116*'Global Stock listing'!$H$37</f>
        <v>0</v>
      </c>
      <c r="P116" s="368" t="n">
        <f aca="false">'Per item requirement'!Z116*'Global Stock listing'!$H$41</f>
        <v>0</v>
      </c>
      <c r="Q116" s="368" t="n">
        <f aca="false">'Per item requirement'!AL116*'Global Stock listing'!$H$49</f>
        <v>0</v>
      </c>
      <c r="R116" s="368" t="n">
        <f aca="false">'Per item requirement'!S116*'Global Stock listing'!$H$34</f>
        <v>0</v>
      </c>
    </row>
    <row r="117" customFormat="false" ht="15" hidden="false" customHeight="false" outlineLevel="0" collapsed="false">
      <c r="A117" s="358"/>
      <c r="B117" s="365" t="s">
        <v>144</v>
      </c>
      <c r="C117" s="365"/>
      <c r="D117" s="365"/>
      <c r="E117" s="365"/>
      <c r="F117" s="365"/>
      <c r="G117" s="366" t="n">
        <f aca="false">SUM(I117:Q117)</f>
        <v>0</v>
      </c>
      <c r="H117" s="439" t="n">
        <f aca="false">SUM(I117:Q117)</f>
        <v>0</v>
      </c>
      <c r="I117" s="367" t="n">
        <f aca="false">'Per item requirement'!O117*'Global Stock listing'!$H$30</f>
        <v>0</v>
      </c>
      <c r="J117" s="368" t="n">
        <f aca="false">'Per item requirement'!P117*'Global Stock listing'!$H$31</f>
        <v>0</v>
      </c>
      <c r="K117" s="368" t="n">
        <f aca="false">'Per item requirement'!Q117*'Global Stock listing'!$H$32</f>
        <v>0</v>
      </c>
      <c r="L117" s="368" t="n">
        <f aca="false">'Per item requirement'!R117*'Global Stock listing'!$H$33</f>
        <v>0</v>
      </c>
      <c r="M117" s="368" t="n">
        <f aca="false">'Per item requirement'!T117*'Global Stock listing'!$H$35</f>
        <v>0</v>
      </c>
      <c r="N117" s="368" t="n">
        <f aca="false">'Per item requirement'!U117*'Global Stock listing'!$H$36</f>
        <v>0</v>
      </c>
      <c r="O117" s="368" t="n">
        <f aca="false">'Per item requirement'!V117*'Global Stock listing'!$H$37</f>
        <v>0</v>
      </c>
      <c r="P117" s="368" t="n">
        <f aca="false">'Per item requirement'!Z117*'Global Stock listing'!$H$41</f>
        <v>0</v>
      </c>
      <c r="Q117" s="368" t="n">
        <f aca="false">'Per item requirement'!AL117*'Global Stock listing'!$H$49</f>
        <v>0</v>
      </c>
      <c r="R117" s="368" t="n">
        <f aca="false">'Per item requirement'!S117*'Global Stock listing'!$H$34</f>
        <v>0</v>
      </c>
    </row>
    <row r="118" customFormat="false" ht="15" hidden="false" customHeight="false" outlineLevel="0" collapsed="false">
      <c r="A118" s="358"/>
      <c r="B118" s="365" t="s">
        <v>145</v>
      </c>
      <c r="C118" s="365"/>
      <c r="D118" s="365"/>
      <c r="E118" s="365"/>
      <c r="F118" s="365"/>
      <c r="G118" s="366" t="n">
        <f aca="false">SUM(I118:Q118)</f>
        <v>0</v>
      </c>
      <c r="H118" s="439" t="n">
        <f aca="false">SUM(I118:Q118)</f>
        <v>0</v>
      </c>
      <c r="I118" s="367" t="n">
        <f aca="false">'Per item requirement'!O118*'Global Stock listing'!$H$30</f>
        <v>0</v>
      </c>
      <c r="J118" s="368" t="n">
        <f aca="false">'Per item requirement'!P118*'Global Stock listing'!$H$31</f>
        <v>0</v>
      </c>
      <c r="K118" s="368" t="n">
        <f aca="false">'Per item requirement'!Q118*'Global Stock listing'!$H$32</f>
        <v>0</v>
      </c>
      <c r="L118" s="368" t="n">
        <f aca="false">'Per item requirement'!R118*'Global Stock listing'!$H$33</f>
        <v>0</v>
      </c>
      <c r="M118" s="368" t="n">
        <f aca="false">'Per item requirement'!T118*'Global Stock listing'!$H$35</f>
        <v>0</v>
      </c>
      <c r="N118" s="368" t="n">
        <f aca="false">'Per item requirement'!U118*'Global Stock listing'!$H$36</f>
        <v>0</v>
      </c>
      <c r="O118" s="368" t="n">
        <f aca="false">'Per item requirement'!V118*'Global Stock listing'!$H$37</f>
        <v>0</v>
      </c>
      <c r="P118" s="368" t="n">
        <f aca="false">'Per item requirement'!Z118*'Global Stock listing'!$H$41</f>
        <v>0</v>
      </c>
      <c r="Q118" s="368" t="n">
        <f aca="false">'Per item requirement'!AL118*'Global Stock listing'!$H$49</f>
        <v>0</v>
      </c>
      <c r="R118" s="368" t="n">
        <f aca="false">'Per item requirement'!S118*'Global Stock listing'!$H$34</f>
        <v>0</v>
      </c>
    </row>
    <row r="119" customFormat="false" ht="15" hidden="false" customHeight="false" outlineLevel="0" collapsed="false">
      <c r="A119" s="358"/>
      <c r="B119" s="365" t="s">
        <v>146</v>
      </c>
      <c r="C119" s="365"/>
      <c r="D119" s="365"/>
      <c r="E119" s="365"/>
      <c r="F119" s="365"/>
      <c r="G119" s="366" t="n">
        <f aca="false">SUM(I119:Q119)</f>
        <v>0</v>
      </c>
      <c r="H119" s="439" t="n">
        <f aca="false">SUM(I119:Q119)</f>
        <v>0</v>
      </c>
      <c r="I119" s="367" t="n">
        <f aca="false">'Per item requirement'!O119*'Global Stock listing'!$H$30</f>
        <v>0</v>
      </c>
      <c r="J119" s="368" t="n">
        <f aca="false">'Per item requirement'!P119*'Global Stock listing'!$H$31</f>
        <v>0</v>
      </c>
      <c r="K119" s="368" t="n">
        <f aca="false">'Per item requirement'!Q119*'Global Stock listing'!$H$32</f>
        <v>0</v>
      </c>
      <c r="L119" s="368" t="n">
        <f aca="false">'Per item requirement'!R119*'Global Stock listing'!$H$33</f>
        <v>0</v>
      </c>
      <c r="M119" s="368" t="n">
        <f aca="false">'Per item requirement'!T119*'Global Stock listing'!$H$35</f>
        <v>0</v>
      </c>
      <c r="N119" s="368" t="n">
        <f aca="false">'Per item requirement'!U119*'Global Stock listing'!$H$36</f>
        <v>0</v>
      </c>
      <c r="O119" s="368" t="n">
        <f aca="false">'Per item requirement'!V119*'Global Stock listing'!$H$37</f>
        <v>0</v>
      </c>
      <c r="P119" s="368" t="n">
        <f aca="false">'Per item requirement'!Z119*'Global Stock listing'!$H$41</f>
        <v>0</v>
      </c>
      <c r="Q119" s="368" t="n">
        <f aca="false">'Per item requirement'!AL119*'Global Stock listing'!$H$49</f>
        <v>0</v>
      </c>
      <c r="R119" s="368" t="n">
        <f aca="false">'Per item requirement'!S119*'Global Stock listing'!$H$34</f>
        <v>0</v>
      </c>
    </row>
    <row r="120" customFormat="false" ht="15" hidden="false" customHeight="false" outlineLevel="0" collapsed="false">
      <c r="A120" s="358"/>
      <c r="B120" s="365" t="s">
        <v>147</v>
      </c>
      <c r="C120" s="365"/>
      <c r="D120" s="365"/>
      <c r="E120" s="365"/>
      <c r="F120" s="365"/>
      <c r="G120" s="366" t="n">
        <f aca="false">SUM(I120:Q120)</f>
        <v>0</v>
      </c>
      <c r="H120" s="439" t="n">
        <f aca="false">SUM(I120:Q120)</f>
        <v>0</v>
      </c>
      <c r="I120" s="367" t="n">
        <f aca="false">'Per item requirement'!O120*'Global Stock listing'!$H$30</f>
        <v>0</v>
      </c>
      <c r="J120" s="368" t="n">
        <f aca="false">'Per item requirement'!P120*'Global Stock listing'!$H$31</f>
        <v>0</v>
      </c>
      <c r="K120" s="368" t="n">
        <f aca="false">'Per item requirement'!Q120*'Global Stock listing'!$H$32</f>
        <v>0</v>
      </c>
      <c r="L120" s="368" t="n">
        <f aca="false">'Per item requirement'!R120*'Global Stock listing'!$H$33</f>
        <v>0</v>
      </c>
      <c r="M120" s="368" t="n">
        <f aca="false">'Per item requirement'!T120*'Global Stock listing'!$H$35</f>
        <v>0</v>
      </c>
      <c r="N120" s="368" t="n">
        <f aca="false">'Per item requirement'!U120*'Global Stock listing'!$H$36</f>
        <v>0</v>
      </c>
      <c r="O120" s="368" t="n">
        <f aca="false">'Per item requirement'!V120*'Global Stock listing'!$H$37</f>
        <v>0</v>
      </c>
      <c r="P120" s="368" t="n">
        <f aca="false">'Per item requirement'!Z120*'Global Stock listing'!$H$41</f>
        <v>0</v>
      </c>
      <c r="Q120" s="368" t="n">
        <f aca="false">'Per item requirement'!AL120*'Global Stock listing'!$H$49</f>
        <v>0</v>
      </c>
      <c r="R120" s="368" t="n">
        <f aca="false">'Per item requirement'!S120*'Global Stock listing'!$H$34</f>
        <v>0</v>
      </c>
    </row>
    <row r="121" customFormat="false" ht="15" hidden="false" customHeight="false" outlineLevel="0" collapsed="false">
      <c r="A121" s="358"/>
      <c r="B121" s="365" t="s">
        <v>148</v>
      </c>
      <c r="C121" s="365"/>
      <c r="D121" s="365"/>
      <c r="E121" s="365"/>
      <c r="F121" s="365"/>
      <c r="G121" s="366" t="n">
        <f aca="false">SUM(I121:Q121)</f>
        <v>0</v>
      </c>
      <c r="H121" s="439" t="n">
        <f aca="false">SUM(I121:Q121)</f>
        <v>0</v>
      </c>
      <c r="I121" s="367" t="n">
        <f aca="false">'Per item requirement'!O121*'Global Stock listing'!$H$30</f>
        <v>0</v>
      </c>
      <c r="J121" s="368" t="n">
        <f aca="false">'Per item requirement'!P121*'Global Stock listing'!$H$31</f>
        <v>0</v>
      </c>
      <c r="K121" s="368" t="n">
        <f aca="false">'Per item requirement'!Q121*'Global Stock listing'!$H$32</f>
        <v>0</v>
      </c>
      <c r="L121" s="368" t="n">
        <f aca="false">'Per item requirement'!R121*'Global Stock listing'!$H$33</f>
        <v>0</v>
      </c>
      <c r="M121" s="368" t="n">
        <f aca="false">'Per item requirement'!T121*'Global Stock listing'!$H$35</f>
        <v>0</v>
      </c>
      <c r="N121" s="368" t="n">
        <f aca="false">'Per item requirement'!U121*'Global Stock listing'!$H$36</f>
        <v>0</v>
      </c>
      <c r="O121" s="368" t="n">
        <f aca="false">'Per item requirement'!V121*'Global Stock listing'!$H$37</f>
        <v>0</v>
      </c>
      <c r="P121" s="368" t="n">
        <f aca="false">'Per item requirement'!Z121*'Global Stock listing'!$H$41</f>
        <v>0</v>
      </c>
      <c r="Q121" s="368" t="n">
        <f aca="false">'Per item requirement'!AL121*'Global Stock listing'!$H$49</f>
        <v>0</v>
      </c>
      <c r="R121" s="368" t="n">
        <f aca="false">'Per item requirement'!S121*'Global Stock listing'!$H$34</f>
        <v>0</v>
      </c>
    </row>
    <row r="122" customFormat="false" ht="15" hidden="false" customHeight="false" outlineLevel="0" collapsed="false">
      <c r="A122" s="358"/>
      <c r="B122" s="365" t="s">
        <v>149</v>
      </c>
      <c r="C122" s="365"/>
      <c r="D122" s="365"/>
      <c r="E122" s="365"/>
      <c r="F122" s="365"/>
      <c r="G122" s="366" t="n">
        <f aca="false">SUM(I122:Q122)</f>
        <v>0</v>
      </c>
      <c r="H122" s="439" t="n">
        <f aca="false">SUM(I122:Q122)</f>
        <v>0</v>
      </c>
      <c r="I122" s="367" t="n">
        <f aca="false">'Per item requirement'!O122*'Global Stock listing'!$H$30</f>
        <v>0</v>
      </c>
      <c r="J122" s="368" t="n">
        <f aca="false">'Per item requirement'!P122*'Global Stock listing'!$H$31</f>
        <v>0</v>
      </c>
      <c r="K122" s="368" t="n">
        <f aca="false">'Per item requirement'!Q122*'Global Stock listing'!$H$32</f>
        <v>0</v>
      </c>
      <c r="L122" s="368" t="n">
        <f aca="false">'Per item requirement'!R122*'Global Stock listing'!$H$33</f>
        <v>0</v>
      </c>
      <c r="M122" s="368" t="n">
        <f aca="false">'Per item requirement'!T122*'Global Stock listing'!$H$35</f>
        <v>0</v>
      </c>
      <c r="N122" s="368" t="n">
        <f aca="false">'Per item requirement'!U122*'Global Stock listing'!$H$36</f>
        <v>0</v>
      </c>
      <c r="O122" s="368" t="n">
        <f aca="false">'Per item requirement'!V122*'Global Stock listing'!$H$37</f>
        <v>0</v>
      </c>
      <c r="P122" s="368" t="n">
        <f aca="false">'Per item requirement'!Z122*'Global Stock listing'!$H$41</f>
        <v>0</v>
      </c>
      <c r="Q122" s="368" t="n">
        <f aca="false">'Per item requirement'!AL122*'Global Stock listing'!$H$49</f>
        <v>0</v>
      </c>
      <c r="R122" s="368" t="n">
        <f aca="false">'Per item requirement'!S122*'Global Stock listing'!$H$34</f>
        <v>0</v>
      </c>
    </row>
    <row r="123" customFormat="false" ht="15" hidden="false" customHeight="false" outlineLevel="0" collapsed="false">
      <c r="A123" s="358"/>
      <c r="B123" s="365" t="s">
        <v>150</v>
      </c>
      <c r="C123" s="365"/>
      <c r="D123" s="365"/>
      <c r="E123" s="365"/>
      <c r="F123" s="365"/>
      <c r="G123" s="366" t="n">
        <f aca="false">SUM(I123:Q123)</f>
        <v>0</v>
      </c>
      <c r="H123" s="439" t="n">
        <f aca="false">SUM(I123:Q123)</f>
        <v>0</v>
      </c>
      <c r="I123" s="367" t="n">
        <f aca="false">'Per item requirement'!O123*'Global Stock listing'!$H$30</f>
        <v>0</v>
      </c>
      <c r="J123" s="368" t="n">
        <f aca="false">'Per item requirement'!P123*'Global Stock listing'!$H$31</f>
        <v>0</v>
      </c>
      <c r="K123" s="368" t="n">
        <f aca="false">'Per item requirement'!Q123*'Global Stock listing'!$H$32</f>
        <v>0</v>
      </c>
      <c r="L123" s="368" t="n">
        <f aca="false">'Per item requirement'!R123*'Global Stock listing'!$H$33</f>
        <v>0</v>
      </c>
      <c r="M123" s="368" t="n">
        <f aca="false">'Per item requirement'!T123*'Global Stock listing'!$H$35</f>
        <v>0</v>
      </c>
      <c r="N123" s="368" t="n">
        <f aca="false">'Per item requirement'!U123*'Global Stock listing'!$H$36</f>
        <v>0</v>
      </c>
      <c r="O123" s="368" t="n">
        <f aca="false">'Per item requirement'!V123*'Global Stock listing'!$H$37</f>
        <v>0</v>
      </c>
      <c r="P123" s="368" t="n">
        <f aca="false">'Per item requirement'!Z123*'Global Stock listing'!$H$41</f>
        <v>0</v>
      </c>
      <c r="Q123" s="368" t="n">
        <f aca="false">'Per item requirement'!AL123*'Global Stock listing'!$H$49</f>
        <v>0</v>
      </c>
      <c r="R123" s="368" t="n">
        <f aca="false">'Per item requirement'!S123*'Global Stock listing'!$H$34</f>
        <v>0</v>
      </c>
    </row>
    <row r="124" customFormat="false" ht="15" hidden="false" customHeight="false" outlineLevel="0" collapsed="false">
      <c r="A124" s="358"/>
      <c r="B124" s="365" t="s">
        <v>151</v>
      </c>
      <c r="C124" s="365"/>
      <c r="D124" s="365"/>
      <c r="E124" s="365"/>
      <c r="F124" s="365"/>
      <c r="G124" s="366" t="n">
        <f aca="false">SUM(I124:Q124)</f>
        <v>0</v>
      </c>
      <c r="H124" s="439" t="n">
        <f aca="false">SUM(I124:Q124)</f>
        <v>0</v>
      </c>
      <c r="I124" s="367" t="n">
        <f aca="false">'Per item requirement'!O124*'Global Stock listing'!$H$30</f>
        <v>0</v>
      </c>
      <c r="J124" s="368" t="n">
        <f aca="false">'Per item requirement'!P124*'Global Stock listing'!$H$31</f>
        <v>0</v>
      </c>
      <c r="K124" s="368" t="n">
        <f aca="false">'Per item requirement'!Q124*'Global Stock listing'!$H$32</f>
        <v>0</v>
      </c>
      <c r="L124" s="368" t="n">
        <f aca="false">'Per item requirement'!R124*'Global Stock listing'!$H$33</f>
        <v>0</v>
      </c>
      <c r="M124" s="368" t="n">
        <f aca="false">'Per item requirement'!T124*'Global Stock listing'!$H$35</f>
        <v>0</v>
      </c>
      <c r="N124" s="368" t="n">
        <f aca="false">'Per item requirement'!U124*'Global Stock listing'!$H$36</f>
        <v>0</v>
      </c>
      <c r="O124" s="368" t="n">
        <f aca="false">'Per item requirement'!V124*'Global Stock listing'!$H$37</f>
        <v>0</v>
      </c>
      <c r="P124" s="368" t="n">
        <f aca="false">'Per item requirement'!Z124*'Global Stock listing'!$H$41</f>
        <v>0</v>
      </c>
      <c r="Q124" s="368" t="n">
        <f aca="false">'Per item requirement'!AL124*'Global Stock listing'!$H$49</f>
        <v>0</v>
      </c>
      <c r="R124" s="368" t="n">
        <f aca="false">'Per item requirement'!S124*'Global Stock listing'!$H$34</f>
        <v>0</v>
      </c>
    </row>
    <row r="125" customFormat="false" ht="15" hidden="false" customHeight="false" outlineLevel="0" collapsed="false">
      <c r="A125" s="358"/>
      <c r="B125" s="365" t="s">
        <v>152</v>
      </c>
      <c r="C125" s="365"/>
      <c r="D125" s="365"/>
      <c r="E125" s="365"/>
      <c r="F125" s="365"/>
      <c r="G125" s="366" t="n">
        <f aca="false">SUM(I125:Q125)</f>
        <v>0</v>
      </c>
      <c r="H125" s="439" t="n">
        <f aca="false">SUM(I125:Q125)</f>
        <v>0</v>
      </c>
      <c r="I125" s="367" t="n">
        <f aca="false">'Per item requirement'!O125*'Global Stock listing'!$H$30</f>
        <v>0</v>
      </c>
      <c r="J125" s="368" t="n">
        <f aca="false">'Per item requirement'!P125*'Global Stock listing'!$H$31</f>
        <v>0</v>
      </c>
      <c r="K125" s="368" t="n">
        <f aca="false">'Per item requirement'!Q125*'Global Stock listing'!$H$32</f>
        <v>0</v>
      </c>
      <c r="L125" s="368" t="n">
        <f aca="false">'Per item requirement'!R125*'Global Stock listing'!$H$33</f>
        <v>0</v>
      </c>
      <c r="M125" s="368" t="n">
        <f aca="false">'Per item requirement'!T125*'Global Stock listing'!$H$35</f>
        <v>0</v>
      </c>
      <c r="N125" s="368" t="n">
        <f aca="false">'Per item requirement'!U125*'Global Stock listing'!$H$36</f>
        <v>0</v>
      </c>
      <c r="O125" s="368" t="n">
        <f aca="false">'Per item requirement'!V125*'Global Stock listing'!$H$37</f>
        <v>0</v>
      </c>
      <c r="P125" s="368" t="n">
        <f aca="false">'Per item requirement'!Z125*'Global Stock listing'!$H$41</f>
        <v>0</v>
      </c>
      <c r="Q125" s="368" t="n">
        <f aca="false">'Per item requirement'!AL125*'Global Stock listing'!$H$49</f>
        <v>0</v>
      </c>
      <c r="R125" s="368" t="n">
        <f aca="false">'Per item requirement'!S125*'Global Stock listing'!$H$34</f>
        <v>0</v>
      </c>
    </row>
    <row r="126" customFormat="false" ht="15" hidden="false" customHeight="false" outlineLevel="0" collapsed="false">
      <c r="A126" s="358"/>
      <c r="B126" s="365" t="s">
        <v>153</v>
      </c>
      <c r="C126" s="365"/>
      <c r="D126" s="365"/>
      <c r="E126" s="365"/>
      <c r="F126" s="365"/>
      <c r="G126" s="366" t="n">
        <f aca="false">SUM(I126:Q126)</f>
        <v>0</v>
      </c>
      <c r="H126" s="439" t="n">
        <f aca="false">SUM(I126:Q126)</f>
        <v>0</v>
      </c>
      <c r="I126" s="367" t="n">
        <f aca="false">'Per item requirement'!O126*'Global Stock listing'!$H$30</f>
        <v>0</v>
      </c>
      <c r="J126" s="368" t="n">
        <f aca="false">'Per item requirement'!P126*'Global Stock listing'!$H$31</f>
        <v>0</v>
      </c>
      <c r="K126" s="368" t="n">
        <f aca="false">'Per item requirement'!Q126*'Global Stock listing'!$H$32</f>
        <v>0</v>
      </c>
      <c r="L126" s="368" t="n">
        <f aca="false">'Per item requirement'!R126*'Global Stock listing'!$H$33</f>
        <v>0</v>
      </c>
      <c r="M126" s="368" t="n">
        <f aca="false">'Per item requirement'!T126*'Global Stock listing'!$H$35</f>
        <v>0</v>
      </c>
      <c r="N126" s="368" t="n">
        <f aca="false">'Per item requirement'!U126*'Global Stock listing'!$H$36</f>
        <v>0</v>
      </c>
      <c r="O126" s="368" t="n">
        <f aca="false">'Per item requirement'!V126*'Global Stock listing'!$H$37</f>
        <v>0</v>
      </c>
      <c r="P126" s="368" t="n">
        <f aca="false">'Per item requirement'!Z126*'Global Stock listing'!$H$41</f>
        <v>0</v>
      </c>
      <c r="Q126" s="368" t="n">
        <f aca="false">'Per item requirement'!AL126*'Global Stock listing'!$H$49</f>
        <v>0</v>
      </c>
      <c r="R126" s="368" t="n">
        <f aca="false">'Per item requirement'!S126*'Global Stock listing'!$H$34</f>
        <v>0</v>
      </c>
    </row>
    <row r="127" customFormat="false" ht="15" hidden="false" customHeight="false" outlineLevel="0" collapsed="false">
      <c r="A127" s="358"/>
      <c r="B127" s="365" t="s">
        <v>154</v>
      </c>
      <c r="C127" s="365"/>
      <c r="D127" s="365"/>
      <c r="E127" s="365"/>
      <c r="F127" s="365"/>
      <c r="G127" s="366" t="n">
        <f aca="false">SUM(I127:Q127)</f>
        <v>0</v>
      </c>
      <c r="H127" s="439" t="n">
        <f aca="false">SUM(I127:Q127)</f>
        <v>0</v>
      </c>
      <c r="I127" s="367" t="n">
        <f aca="false">'Per item requirement'!O127*'Global Stock listing'!$H$30</f>
        <v>0</v>
      </c>
      <c r="J127" s="368" t="n">
        <f aca="false">'Per item requirement'!P127*'Global Stock listing'!$H$31</f>
        <v>0</v>
      </c>
      <c r="K127" s="368" t="n">
        <f aca="false">'Per item requirement'!Q127*'Global Stock listing'!$H$32</f>
        <v>0</v>
      </c>
      <c r="L127" s="368" t="n">
        <f aca="false">'Per item requirement'!R127*'Global Stock listing'!$H$33</f>
        <v>0</v>
      </c>
      <c r="M127" s="368" t="n">
        <f aca="false">'Per item requirement'!T127*'Global Stock listing'!$H$35</f>
        <v>0</v>
      </c>
      <c r="N127" s="368" t="n">
        <f aca="false">'Per item requirement'!U127*'Global Stock listing'!$H$36</f>
        <v>0</v>
      </c>
      <c r="O127" s="368" t="n">
        <f aca="false">'Per item requirement'!V127*'Global Stock listing'!$H$37</f>
        <v>0</v>
      </c>
      <c r="P127" s="368" t="n">
        <f aca="false">'Per item requirement'!Z127*'Global Stock listing'!$H$41</f>
        <v>0</v>
      </c>
      <c r="Q127" s="368" t="n">
        <f aca="false">'Per item requirement'!AL127*'Global Stock listing'!$H$49</f>
        <v>0</v>
      </c>
      <c r="R127" s="368" t="n">
        <f aca="false">'Per item requirement'!S127*'Global Stock listing'!$H$34</f>
        <v>0</v>
      </c>
    </row>
    <row r="128" customFormat="false" ht="15" hidden="false" customHeight="false" outlineLevel="0" collapsed="false">
      <c r="A128" s="358"/>
      <c r="B128" s="365" t="s">
        <v>155</v>
      </c>
      <c r="C128" s="365"/>
      <c r="D128" s="365"/>
      <c r="E128" s="365"/>
      <c r="F128" s="365"/>
      <c r="G128" s="366" t="n">
        <f aca="false">SUM(I128:Q128)</f>
        <v>0</v>
      </c>
      <c r="H128" s="439" t="n">
        <f aca="false">SUM(I128:Q128)</f>
        <v>0</v>
      </c>
      <c r="I128" s="367" t="n">
        <f aca="false">'Per item requirement'!O128*'Global Stock listing'!$H$30</f>
        <v>0</v>
      </c>
      <c r="J128" s="368" t="n">
        <f aca="false">'Per item requirement'!P128*'Global Stock listing'!$H$31</f>
        <v>0</v>
      </c>
      <c r="K128" s="368" t="n">
        <f aca="false">'Per item requirement'!Q128*'Global Stock listing'!$H$32</f>
        <v>0</v>
      </c>
      <c r="L128" s="368" t="n">
        <f aca="false">'Per item requirement'!R128*'Global Stock listing'!$H$33</f>
        <v>0</v>
      </c>
      <c r="M128" s="368" t="n">
        <f aca="false">'Per item requirement'!T128*'Global Stock listing'!$H$35</f>
        <v>0</v>
      </c>
      <c r="N128" s="368" t="n">
        <f aca="false">'Per item requirement'!U128*'Global Stock listing'!$H$36</f>
        <v>0</v>
      </c>
      <c r="O128" s="368" t="n">
        <f aca="false">'Per item requirement'!V128*'Global Stock listing'!$H$37</f>
        <v>0</v>
      </c>
      <c r="P128" s="368" t="n">
        <f aca="false">'Per item requirement'!Z128*'Global Stock listing'!$H$41</f>
        <v>0</v>
      </c>
      <c r="Q128" s="368" t="n">
        <f aca="false">'Per item requirement'!AL128*'Global Stock listing'!$H$49</f>
        <v>0</v>
      </c>
      <c r="R128" s="368" t="n">
        <f aca="false">'Per item requirement'!S128*'Global Stock listing'!$H$34</f>
        <v>0</v>
      </c>
    </row>
    <row r="129" customFormat="false" ht="15" hidden="false" customHeight="false" outlineLevel="0" collapsed="false">
      <c r="A129" s="358"/>
      <c r="B129" s="365" t="s">
        <v>156</v>
      </c>
      <c r="C129" s="365"/>
      <c r="D129" s="365"/>
      <c r="E129" s="365"/>
      <c r="F129" s="365"/>
      <c r="G129" s="366" t="n">
        <f aca="false">SUM(I129:Q129)</f>
        <v>0</v>
      </c>
      <c r="H129" s="439" t="n">
        <f aca="false">SUM(I129:Q129)</f>
        <v>0</v>
      </c>
      <c r="I129" s="367" t="n">
        <f aca="false">'Per item requirement'!O129*'Global Stock listing'!$H$30</f>
        <v>0</v>
      </c>
      <c r="J129" s="368" t="n">
        <f aca="false">'Per item requirement'!P129*'Global Stock listing'!$H$31</f>
        <v>0</v>
      </c>
      <c r="K129" s="368" t="n">
        <f aca="false">'Per item requirement'!Q129*'Global Stock listing'!$H$32</f>
        <v>0</v>
      </c>
      <c r="L129" s="368" t="n">
        <f aca="false">'Per item requirement'!R129*'Global Stock listing'!$H$33</f>
        <v>0</v>
      </c>
      <c r="M129" s="368" t="n">
        <f aca="false">'Per item requirement'!T129*'Global Stock listing'!$H$35</f>
        <v>0</v>
      </c>
      <c r="N129" s="368" t="n">
        <f aca="false">'Per item requirement'!U129*'Global Stock listing'!$H$36</f>
        <v>0</v>
      </c>
      <c r="O129" s="368" t="n">
        <f aca="false">'Per item requirement'!V129*'Global Stock listing'!$H$37</f>
        <v>0</v>
      </c>
      <c r="P129" s="368" t="n">
        <f aca="false">'Per item requirement'!Z129*'Global Stock listing'!$H$41</f>
        <v>0</v>
      </c>
      <c r="Q129" s="368" t="n">
        <f aca="false">'Per item requirement'!AL129*'Global Stock listing'!$H$49</f>
        <v>0</v>
      </c>
      <c r="R129" s="368" t="n">
        <f aca="false">'Per item requirement'!S129*'Global Stock listing'!$H$34</f>
        <v>0</v>
      </c>
    </row>
    <row r="130" customFormat="false" ht="15" hidden="false" customHeight="false" outlineLevel="0" collapsed="false">
      <c r="A130" s="358"/>
      <c r="B130" s="365" t="s">
        <v>157</v>
      </c>
      <c r="C130" s="365"/>
      <c r="D130" s="365"/>
      <c r="E130" s="365"/>
      <c r="F130" s="365"/>
      <c r="G130" s="366" t="n">
        <f aca="false">SUM(I130:Q130)</f>
        <v>0</v>
      </c>
      <c r="H130" s="439" t="n">
        <f aca="false">SUM(I130:Q130)</f>
        <v>0</v>
      </c>
      <c r="I130" s="367" t="n">
        <f aca="false">'Per item requirement'!O130*'Global Stock listing'!$H$30</f>
        <v>0</v>
      </c>
      <c r="J130" s="368" t="n">
        <f aca="false">'Per item requirement'!P130*'Global Stock listing'!$H$31</f>
        <v>0</v>
      </c>
      <c r="K130" s="368" t="n">
        <f aca="false">'Per item requirement'!Q130*'Global Stock listing'!$H$32</f>
        <v>0</v>
      </c>
      <c r="L130" s="368" t="n">
        <f aca="false">'Per item requirement'!R130*'Global Stock listing'!$H$33</f>
        <v>0</v>
      </c>
      <c r="M130" s="368" t="n">
        <f aca="false">'Per item requirement'!T130*'Global Stock listing'!$H$35</f>
        <v>0</v>
      </c>
      <c r="N130" s="368" t="n">
        <f aca="false">'Per item requirement'!U130*'Global Stock listing'!$H$36</f>
        <v>0</v>
      </c>
      <c r="O130" s="368" t="n">
        <f aca="false">'Per item requirement'!V130*'Global Stock listing'!$H$37</f>
        <v>0</v>
      </c>
      <c r="P130" s="368" t="n">
        <f aca="false">'Per item requirement'!Z130*'Global Stock listing'!$H$41</f>
        <v>0</v>
      </c>
      <c r="Q130" s="368" t="n">
        <f aca="false">'Per item requirement'!AL130*'Global Stock listing'!$H$49</f>
        <v>0</v>
      </c>
      <c r="R130" s="368" t="n">
        <f aca="false">'Per item requirement'!S130*'Global Stock listing'!$H$34</f>
        <v>0</v>
      </c>
    </row>
    <row r="131" customFormat="false" ht="15" hidden="false" customHeight="false" outlineLevel="0" collapsed="false">
      <c r="A131" s="358"/>
      <c r="B131" s="365" t="s">
        <v>158</v>
      </c>
      <c r="C131" s="365"/>
      <c r="D131" s="365"/>
      <c r="E131" s="365"/>
      <c r="F131" s="365"/>
      <c r="G131" s="366" t="n">
        <f aca="false">SUM(I131:Q131)</f>
        <v>0</v>
      </c>
      <c r="H131" s="439" t="n">
        <f aca="false">SUM(I131:Q131)</f>
        <v>0</v>
      </c>
      <c r="I131" s="367" t="n">
        <f aca="false">'Per item requirement'!O131*'Global Stock listing'!$H$30</f>
        <v>0</v>
      </c>
      <c r="J131" s="368" t="n">
        <f aca="false">'Per item requirement'!P131*'Global Stock listing'!$H$31</f>
        <v>0</v>
      </c>
      <c r="K131" s="368" t="n">
        <f aca="false">'Per item requirement'!Q131*'Global Stock listing'!$H$32</f>
        <v>0</v>
      </c>
      <c r="L131" s="368" t="n">
        <f aca="false">'Per item requirement'!R131*'Global Stock listing'!$H$33</f>
        <v>0</v>
      </c>
      <c r="M131" s="368" t="n">
        <f aca="false">'Per item requirement'!T131*'Global Stock listing'!$H$35</f>
        <v>0</v>
      </c>
      <c r="N131" s="368" t="n">
        <f aca="false">'Per item requirement'!U131*'Global Stock listing'!$H$36</f>
        <v>0</v>
      </c>
      <c r="O131" s="368" t="n">
        <f aca="false">'Per item requirement'!V131*'Global Stock listing'!$H$37</f>
        <v>0</v>
      </c>
      <c r="P131" s="368" t="n">
        <f aca="false">'Per item requirement'!Z131*'Global Stock listing'!$H$41</f>
        <v>0</v>
      </c>
      <c r="Q131" s="368" t="n">
        <f aca="false">'Per item requirement'!AL131*'Global Stock listing'!$H$49</f>
        <v>0</v>
      </c>
      <c r="R131" s="368" t="n">
        <f aca="false">'Per item requirement'!S131*'Global Stock listing'!$H$34</f>
        <v>0</v>
      </c>
    </row>
    <row r="132" customFormat="false" ht="15" hidden="false" customHeight="false" outlineLevel="0" collapsed="false">
      <c r="A132" s="358"/>
      <c r="B132" s="365" t="s">
        <v>159</v>
      </c>
      <c r="C132" s="365"/>
      <c r="D132" s="365"/>
      <c r="E132" s="365"/>
      <c r="F132" s="365"/>
      <c r="G132" s="366" t="n">
        <f aca="false">SUM(I132:Q132)</f>
        <v>0</v>
      </c>
      <c r="H132" s="439" t="n">
        <f aca="false">SUM(I132:Q132)</f>
        <v>0</v>
      </c>
      <c r="I132" s="367" t="n">
        <f aca="false">'Per item requirement'!O132*'Global Stock listing'!$H$30</f>
        <v>0</v>
      </c>
      <c r="J132" s="368" t="n">
        <f aca="false">'Per item requirement'!P132*'Global Stock listing'!$H$31</f>
        <v>0</v>
      </c>
      <c r="K132" s="368" t="n">
        <f aca="false">'Per item requirement'!Q132*'Global Stock listing'!$H$32</f>
        <v>0</v>
      </c>
      <c r="L132" s="368" t="n">
        <f aca="false">'Per item requirement'!R132*'Global Stock listing'!$H$33</f>
        <v>0</v>
      </c>
      <c r="M132" s="368" t="n">
        <f aca="false">'Per item requirement'!T132*'Global Stock listing'!$H$35</f>
        <v>0</v>
      </c>
      <c r="N132" s="368" t="n">
        <f aca="false">'Per item requirement'!U132*'Global Stock listing'!$H$36</f>
        <v>0</v>
      </c>
      <c r="O132" s="368" t="n">
        <f aca="false">'Per item requirement'!V132*'Global Stock listing'!$H$37</f>
        <v>0</v>
      </c>
      <c r="P132" s="368" t="n">
        <f aca="false">'Per item requirement'!Z132*'Global Stock listing'!$H$41</f>
        <v>0</v>
      </c>
      <c r="Q132" s="368" t="n">
        <f aca="false">'Per item requirement'!AL132*'Global Stock listing'!$H$49</f>
        <v>0</v>
      </c>
      <c r="R132" s="368" t="n">
        <f aca="false">'Per item requirement'!S132*'Global Stock listing'!$H$34</f>
        <v>0</v>
      </c>
    </row>
    <row r="133" customFormat="false" ht="15" hidden="false" customHeight="false" outlineLevel="0" collapsed="false">
      <c r="A133" s="358"/>
      <c r="B133" s="365" t="s">
        <v>160</v>
      </c>
      <c r="C133" s="365"/>
      <c r="D133" s="365"/>
      <c r="E133" s="365"/>
      <c r="F133" s="365"/>
      <c r="G133" s="366" t="n">
        <f aca="false">SUM(I133:Q133)</f>
        <v>0</v>
      </c>
      <c r="H133" s="439" t="n">
        <f aca="false">SUM(I133:Q133)</f>
        <v>0</v>
      </c>
      <c r="I133" s="367" t="n">
        <f aca="false">'Per item requirement'!O133*'Global Stock listing'!$H$30</f>
        <v>0</v>
      </c>
      <c r="J133" s="368" t="n">
        <f aca="false">'Per item requirement'!P133*'Global Stock listing'!$H$31</f>
        <v>0</v>
      </c>
      <c r="K133" s="368" t="n">
        <f aca="false">'Per item requirement'!Q133*'Global Stock listing'!$H$32</f>
        <v>0</v>
      </c>
      <c r="L133" s="368" t="n">
        <f aca="false">'Per item requirement'!R133*'Global Stock listing'!$H$33</f>
        <v>0</v>
      </c>
      <c r="M133" s="368" t="n">
        <f aca="false">'Per item requirement'!T133*'Global Stock listing'!$H$35</f>
        <v>0</v>
      </c>
      <c r="N133" s="368" t="n">
        <f aca="false">'Per item requirement'!U133*'Global Stock listing'!$H$36</f>
        <v>0</v>
      </c>
      <c r="O133" s="368" t="n">
        <f aca="false">'Per item requirement'!V133*'Global Stock listing'!$H$37</f>
        <v>0</v>
      </c>
      <c r="P133" s="368" t="n">
        <f aca="false">'Per item requirement'!Z133*'Global Stock listing'!$H$41</f>
        <v>0</v>
      </c>
      <c r="Q133" s="368" t="n">
        <f aca="false">'Per item requirement'!AL133*'Global Stock listing'!$H$49</f>
        <v>0</v>
      </c>
      <c r="R133" s="368" t="n">
        <f aca="false">'Per item requirement'!S133*'Global Stock listing'!$H$34</f>
        <v>0</v>
      </c>
    </row>
    <row r="134" customFormat="false" ht="15" hidden="false" customHeight="false" outlineLevel="0" collapsed="false">
      <c r="A134" s="358"/>
      <c r="B134" s="365" t="s">
        <v>161</v>
      </c>
      <c r="C134" s="365"/>
      <c r="D134" s="365"/>
      <c r="E134" s="365"/>
      <c r="F134" s="365"/>
      <c r="G134" s="366" t="n">
        <f aca="false">SUM(I134:Q134)</f>
        <v>0</v>
      </c>
      <c r="H134" s="439" t="n">
        <f aca="false">SUM(I134:Q134)</f>
        <v>0</v>
      </c>
      <c r="I134" s="367" t="n">
        <f aca="false">'Per item requirement'!O134*'Global Stock listing'!$H$30</f>
        <v>0</v>
      </c>
      <c r="J134" s="368" t="n">
        <f aca="false">'Per item requirement'!P134*'Global Stock listing'!$H$31</f>
        <v>0</v>
      </c>
      <c r="K134" s="368" t="n">
        <f aca="false">'Per item requirement'!Q134*'Global Stock listing'!$H$32</f>
        <v>0</v>
      </c>
      <c r="L134" s="368" t="n">
        <f aca="false">'Per item requirement'!R134*'Global Stock listing'!$H$33</f>
        <v>0</v>
      </c>
      <c r="M134" s="368" t="n">
        <f aca="false">'Per item requirement'!T134*'Global Stock listing'!$H$35</f>
        <v>0</v>
      </c>
      <c r="N134" s="368" t="n">
        <f aca="false">'Per item requirement'!U134*'Global Stock listing'!$H$36</f>
        <v>0</v>
      </c>
      <c r="O134" s="368" t="n">
        <f aca="false">'Per item requirement'!V134*'Global Stock listing'!$H$37</f>
        <v>0</v>
      </c>
      <c r="P134" s="368" t="n">
        <f aca="false">'Per item requirement'!Z134*'Global Stock listing'!$H$41</f>
        <v>0</v>
      </c>
      <c r="Q134" s="368" t="n">
        <f aca="false">'Per item requirement'!AL134*'Global Stock listing'!$H$49</f>
        <v>0</v>
      </c>
      <c r="R134" s="368" t="n">
        <f aca="false">'Per item requirement'!S134*'Global Stock listing'!$H$34</f>
        <v>0</v>
      </c>
    </row>
    <row r="135" customFormat="false" ht="15" hidden="false" customHeight="false" outlineLevel="0" collapsed="false">
      <c r="A135" s="358"/>
      <c r="B135" s="365" t="s">
        <v>162</v>
      </c>
      <c r="C135" s="365"/>
      <c r="D135" s="365"/>
      <c r="E135" s="365"/>
      <c r="F135" s="365"/>
      <c r="G135" s="366" t="n">
        <f aca="false">SUM(I135:Q135)</f>
        <v>0</v>
      </c>
      <c r="H135" s="439" t="n">
        <f aca="false">SUM(I135:Q135)</f>
        <v>0</v>
      </c>
      <c r="I135" s="367" t="n">
        <f aca="false">'Per item requirement'!O135*'Global Stock listing'!$H$30</f>
        <v>0</v>
      </c>
      <c r="J135" s="368" t="n">
        <f aca="false">'Per item requirement'!P135*'Global Stock listing'!$H$31</f>
        <v>0</v>
      </c>
      <c r="K135" s="368" t="n">
        <f aca="false">'Per item requirement'!Q135*'Global Stock listing'!$H$32</f>
        <v>0</v>
      </c>
      <c r="L135" s="368" t="n">
        <f aca="false">'Per item requirement'!R135*'Global Stock listing'!$H$33</f>
        <v>0</v>
      </c>
      <c r="M135" s="368" t="n">
        <f aca="false">'Per item requirement'!T135*'Global Stock listing'!$H$35</f>
        <v>0</v>
      </c>
      <c r="N135" s="368" t="n">
        <f aca="false">'Per item requirement'!U135*'Global Stock listing'!$H$36</f>
        <v>0</v>
      </c>
      <c r="O135" s="368" t="n">
        <f aca="false">'Per item requirement'!V135*'Global Stock listing'!$H$37</f>
        <v>0</v>
      </c>
      <c r="P135" s="368" t="n">
        <f aca="false">'Per item requirement'!Z135*'Global Stock listing'!$H$41</f>
        <v>0</v>
      </c>
      <c r="Q135" s="368" t="n">
        <f aca="false">'Per item requirement'!AL135*'Global Stock listing'!$H$49</f>
        <v>0</v>
      </c>
      <c r="R135" s="368" t="n">
        <f aca="false">'Per item requirement'!S135*'Global Stock listing'!$H$34</f>
        <v>0</v>
      </c>
    </row>
    <row r="136" customFormat="false" ht="15" hidden="false" customHeight="false" outlineLevel="0" collapsed="false">
      <c r="A136" s="358"/>
      <c r="B136" s="365" t="s">
        <v>163</v>
      </c>
      <c r="C136" s="365"/>
      <c r="D136" s="365"/>
      <c r="E136" s="365"/>
      <c r="F136" s="365"/>
      <c r="G136" s="366" t="n">
        <f aca="false">SUM(I136:Q136)</f>
        <v>0</v>
      </c>
      <c r="H136" s="439" t="n">
        <f aca="false">SUM(I136:Q136)</f>
        <v>0</v>
      </c>
      <c r="I136" s="367" t="n">
        <f aca="false">'Per item requirement'!O136*'Global Stock listing'!$H$30</f>
        <v>0</v>
      </c>
      <c r="J136" s="368" t="n">
        <f aca="false">'Per item requirement'!P136*'Global Stock listing'!$H$31</f>
        <v>0</v>
      </c>
      <c r="K136" s="368" t="n">
        <f aca="false">'Per item requirement'!Q136*'Global Stock listing'!$H$32</f>
        <v>0</v>
      </c>
      <c r="L136" s="368" t="n">
        <f aca="false">'Per item requirement'!R136*'Global Stock listing'!$H$33</f>
        <v>0</v>
      </c>
      <c r="M136" s="368" t="n">
        <f aca="false">'Per item requirement'!T136*'Global Stock listing'!$H$35</f>
        <v>0</v>
      </c>
      <c r="N136" s="368" t="n">
        <f aca="false">'Per item requirement'!U136*'Global Stock listing'!$H$36</f>
        <v>0</v>
      </c>
      <c r="O136" s="368" t="n">
        <f aca="false">'Per item requirement'!V136*'Global Stock listing'!$H$37</f>
        <v>0</v>
      </c>
      <c r="P136" s="368" t="n">
        <f aca="false">'Per item requirement'!Z136*'Global Stock listing'!$H$41</f>
        <v>0</v>
      </c>
      <c r="Q136" s="368" t="n">
        <f aca="false">'Per item requirement'!AL136*'Global Stock listing'!$H$49</f>
        <v>0</v>
      </c>
      <c r="R136" s="368" t="n">
        <f aca="false">'Per item requirement'!S136*'Global Stock listing'!$H$34</f>
        <v>0</v>
      </c>
    </row>
    <row r="137" customFormat="false" ht="15" hidden="false" customHeight="false" outlineLevel="0" collapsed="false">
      <c r="A137" s="358"/>
      <c r="B137" s="365" t="s">
        <v>164</v>
      </c>
      <c r="C137" s="365"/>
      <c r="D137" s="365"/>
      <c r="E137" s="365"/>
      <c r="F137" s="365"/>
      <c r="G137" s="366" t="n">
        <f aca="false">SUM(I137:Q137)</f>
        <v>0</v>
      </c>
      <c r="H137" s="439" t="n">
        <f aca="false">SUM(I137:Q137)</f>
        <v>0</v>
      </c>
      <c r="I137" s="367" t="n">
        <f aca="false">'Per item requirement'!O137*'Global Stock listing'!$H$30</f>
        <v>0</v>
      </c>
      <c r="J137" s="368" t="n">
        <f aca="false">'Per item requirement'!P137*'Global Stock listing'!$H$31</f>
        <v>0</v>
      </c>
      <c r="K137" s="368" t="n">
        <f aca="false">'Per item requirement'!Q137*'Global Stock listing'!$H$32</f>
        <v>0</v>
      </c>
      <c r="L137" s="368" t="n">
        <f aca="false">'Per item requirement'!R137*'Global Stock listing'!$H$33</f>
        <v>0</v>
      </c>
      <c r="M137" s="368" t="n">
        <f aca="false">'Per item requirement'!T137*'Global Stock listing'!$H$35</f>
        <v>0</v>
      </c>
      <c r="N137" s="368" t="n">
        <f aca="false">'Per item requirement'!U137*'Global Stock listing'!$H$36</f>
        <v>0</v>
      </c>
      <c r="O137" s="368" t="n">
        <f aca="false">'Per item requirement'!V137*'Global Stock listing'!$H$37</f>
        <v>0</v>
      </c>
      <c r="P137" s="368" t="n">
        <f aca="false">'Per item requirement'!Z137*'Global Stock listing'!$H$41</f>
        <v>0</v>
      </c>
      <c r="Q137" s="368" t="n">
        <f aca="false">'Per item requirement'!AL137*'Global Stock listing'!$H$49</f>
        <v>0</v>
      </c>
      <c r="R137" s="368" t="n">
        <f aca="false">'Per item requirement'!S137*'Global Stock listing'!$H$34</f>
        <v>0</v>
      </c>
    </row>
    <row r="138" customFormat="false" ht="15" hidden="false" customHeight="false" outlineLevel="0" collapsed="false">
      <c r="A138" s="358"/>
      <c r="B138" s="365" t="s">
        <v>165</v>
      </c>
      <c r="C138" s="365"/>
      <c r="D138" s="365"/>
      <c r="E138" s="365"/>
      <c r="F138" s="365"/>
      <c r="G138" s="366" t="n">
        <f aca="false">SUM(I138:Q138)</f>
        <v>0</v>
      </c>
      <c r="H138" s="439" t="n">
        <f aca="false">SUM(I138:Q138)</f>
        <v>0</v>
      </c>
      <c r="I138" s="367" t="n">
        <f aca="false">'Per item requirement'!O138*'Global Stock listing'!$H$30</f>
        <v>0</v>
      </c>
      <c r="J138" s="368" t="n">
        <f aca="false">'Per item requirement'!P138*'Global Stock listing'!$H$31</f>
        <v>0</v>
      </c>
      <c r="K138" s="368" t="n">
        <f aca="false">'Per item requirement'!Q138*'Global Stock listing'!$H$32</f>
        <v>0</v>
      </c>
      <c r="L138" s="368" t="n">
        <f aca="false">'Per item requirement'!R138*'Global Stock listing'!$H$33</f>
        <v>0</v>
      </c>
      <c r="M138" s="368" t="n">
        <f aca="false">'Per item requirement'!T138*'Global Stock listing'!$H$35</f>
        <v>0</v>
      </c>
      <c r="N138" s="368" t="n">
        <f aca="false">'Per item requirement'!U138*'Global Stock listing'!$H$36</f>
        <v>0</v>
      </c>
      <c r="O138" s="368" t="n">
        <f aca="false">'Per item requirement'!V138*'Global Stock listing'!$H$37</f>
        <v>0</v>
      </c>
      <c r="P138" s="368" t="n">
        <f aca="false">'Per item requirement'!Z138*'Global Stock listing'!$H$41</f>
        <v>0</v>
      </c>
      <c r="Q138" s="368" t="n">
        <f aca="false">'Per item requirement'!AL138*'Global Stock listing'!$H$49</f>
        <v>0</v>
      </c>
      <c r="R138" s="368" t="n">
        <f aca="false">'Per item requirement'!S138*'Global Stock listing'!$H$34</f>
        <v>0</v>
      </c>
    </row>
    <row r="139" customFormat="false" ht="15" hidden="false" customHeight="false" outlineLevel="0" collapsed="false">
      <c r="A139" s="358"/>
      <c r="B139" s="365" t="s">
        <v>166</v>
      </c>
      <c r="C139" s="365"/>
      <c r="D139" s="365"/>
      <c r="E139" s="365"/>
      <c r="F139" s="365"/>
      <c r="G139" s="366" t="n">
        <f aca="false">SUM(I139:Q139)</f>
        <v>0</v>
      </c>
      <c r="H139" s="439" t="n">
        <f aca="false">SUM(I139:Q139)</f>
        <v>0</v>
      </c>
      <c r="I139" s="367" t="n">
        <f aca="false">'Per item requirement'!O139*'Global Stock listing'!$H$30</f>
        <v>0</v>
      </c>
      <c r="J139" s="368" t="n">
        <f aca="false">'Per item requirement'!P139*'Global Stock listing'!$H$31</f>
        <v>0</v>
      </c>
      <c r="K139" s="368" t="n">
        <f aca="false">'Per item requirement'!Q139*'Global Stock listing'!$H$32</f>
        <v>0</v>
      </c>
      <c r="L139" s="368" t="n">
        <f aca="false">'Per item requirement'!R139*'Global Stock listing'!$H$33</f>
        <v>0</v>
      </c>
      <c r="M139" s="368" t="n">
        <f aca="false">'Per item requirement'!T139*'Global Stock listing'!$H$35</f>
        <v>0</v>
      </c>
      <c r="N139" s="368" t="n">
        <f aca="false">'Per item requirement'!U139*'Global Stock listing'!$H$36</f>
        <v>0</v>
      </c>
      <c r="O139" s="368" t="n">
        <f aca="false">'Per item requirement'!V139*'Global Stock listing'!$H$37</f>
        <v>0</v>
      </c>
      <c r="P139" s="368" t="n">
        <f aca="false">'Per item requirement'!Z139*'Global Stock listing'!$H$41</f>
        <v>0</v>
      </c>
      <c r="Q139" s="368" t="n">
        <f aca="false">'Per item requirement'!AL139*'Global Stock listing'!$H$49</f>
        <v>0</v>
      </c>
      <c r="R139" s="368" t="n">
        <f aca="false">'Per item requirement'!S139*'Global Stock listing'!$H$34</f>
        <v>0</v>
      </c>
    </row>
    <row r="140" customFormat="false" ht="15" hidden="false" customHeight="false" outlineLevel="0" collapsed="false">
      <c r="A140" s="358"/>
      <c r="B140" s="365" t="s">
        <v>167</v>
      </c>
      <c r="C140" s="365"/>
      <c r="D140" s="365"/>
      <c r="E140" s="365"/>
      <c r="F140" s="365"/>
      <c r="G140" s="366" t="n">
        <f aca="false">SUM(I140:Q140)</f>
        <v>0</v>
      </c>
      <c r="H140" s="439" t="n">
        <f aca="false">SUM(I140:Q140)</f>
        <v>0</v>
      </c>
      <c r="I140" s="367" t="n">
        <f aca="false">'Per item requirement'!O140*'Global Stock listing'!$H$30</f>
        <v>0</v>
      </c>
      <c r="J140" s="368" t="n">
        <f aca="false">'Per item requirement'!P140*'Global Stock listing'!$H$31</f>
        <v>0</v>
      </c>
      <c r="K140" s="368" t="n">
        <f aca="false">'Per item requirement'!Q140*'Global Stock listing'!$H$32</f>
        <v>0</v>
      </c>
      <c r="L140" s="368" t="n">
        <f aca="false">'Per item requirement'!R140*'Global Stock listing'!$H$33</f>
        <v>0</v>
      </c>
      <c r="M140" s="368" t="n">
        <f aca="false">'Per item requirement'!T140*'Global Stock listing'!$H$35</f>
        <v>0</v>
      </c>
      <c r="N140" s="368" t="n">
        <f aca="false">'Per item requirement'!U140*'Global Stock listing'!$H$36</f>
        <v>0</v>
      </c>
      <c r="O140" s="368" t="n">
        <f aca="false">'Per item requirement'!V140*'Global Stock listing'!$H$37</f>
        <v>0</v>
      </c>
      <c r="P140" s="368" t="n">
        <f aca="false">'Per item requirement'!Z140*'Global Stock listing'!$H$41</f>
        <v>0</v>
      </c>
      <c r="Q140" s="368" t="n">
        <f aca="false">'Per item requirement'!AL140*'Global Stock listing'!$H$49</f>
        <v>0</v>
      </c>
      <c r="R140" s="368" t="n">
        <f aca="false">'Per item requirement'!S140*'Global Stock listing'!$H$34</f>
        <v>0</v>
      </c>
    </row>
    <row r="141" customFormat="false" ht="15" hidden="false" customHeight="false" outlineLevel="0" collapsed="false">
      <c r="A141" s="358"/>
      <c r="B141" s="365" t="s">
        <v>168</v>
      </c>
      <c r="C141" s="365"/>
      <c r="D141" s="365"/>
      <c r="E141" s="365"/>
      <c r="F141" s="365"/>
      <c r="G141" s="366" t="n">
        <f aca="false">SUM(I141:Q141)</f>
        <v>0</v>
      </c>
      <c r="H141" s="439" t="n">
        <f aca="false">SUM(I141:Q141)</f>
        <v>0</v>
      </c>
      <c r="I141" s="367" t="n">
        <f aca="false">'Per item requirement'!O141*'Global Stock listing'!$H$30</f>
        <v>0</v>
      </c>
      <c r="J141" s="368" t="n">
        <f aca="false">'Per item requirement'!P141*'Global Stock listing'!$H$31</f>
        <v>0</v>
      </c>
      <c r="K141" s="368" t="n">
        <f aca="false">'Per item requirement'!Q141*'Global Stock listing'!$H$32</f>
        <v>0</v>
      </c>
      <c r="L141" s="368" t="n">
        <f aca="false">'Per item requirement'!R141*'Global Stock listing'!$H$33</f>
        <v>0</v>
      </c>
      <c r="M141" s="368" t="n">
        <f aca="false">'Per item requirement'!T141*'Global Stock listing'!$H$35</f>
        <v>0</v>
      </c>
      <c r="N141" s="368" t="n">
        <f aca="false">'Per item requirement'!U141*'Global Stock listing'!$H$36</f>
        <v>0</v>
      </c>
      <c r="O141" s="368" t="n">
        <f aca="false">'Per item requirement'!V141*'Global Stock listing'!$H$37</f>
        <v>0</v>
      </c>
      <c r="P141" s="368" t="n">
        <f aca="false">'Per item requirement'!Z141*'Global Stock listing'!$H$41</f>
        <v>0</v>
      </c>
      <c r="Q141" s="368" t="n">
        <f aca="false">'Per item requirement'!AL141*'Global Stock listing'!$H$49</f>
        <v>0</v>
      </c>
      <c r="R141" s="368" t="n">
        <f aca="false">'Per item requirement'!S141*'Global Stock listing'!$H$34</f>
        <v>0</v>
      </c>
    </row>
    <row r="142" customFormat="false" ht="15" hidden="false" customHeight="false" outlineLevel="0" collapsed="false">
      <c r="A142" s="358"/>
      <c r="B142" s="365" t="s">
        <v>169</v>
      </c>
      <c r="C142" s="365"/>
      <c r="D142" s="365"/>
      <c r="E142" s="365"/>
      <c r="F142" s="365"/>
      <c r="G142" s="366" t="n">
        <f aca="false">SUM(I142:Q142)</f>
        <v>0</v>
      </c>
      <c r="H142" s="439" t="n">
        <f aca="false">SUM(I142:Q142)</f>
        <v>0</v>
      </c>
      <c r="I142" s="367" t="n">
        <f aca="false">'Per item requirement'!O142*'Global Stock listing'!$H$30</f>
        <v>0</v>
      </c>
      <c r="J142" s="368" t="n">
        <f aca="false">'Per item requirement'!P142*'Global Stock listing'!$H$31</f>
        <v>0</v>
      </c>
      <c r="K142" s="368" t="n">
        <f aca="false">'Per item requirement'!Q142*'Global Stock listing'!$H$32</f>
        <v>0</v>
      </c>
      <c r="L142" s="368" t="n">
        <f aca="false">'Per item requirement'!R142*'Global Stock listing'!$H$33</f>
        <v>0</v>
      </c>
      <c r="M142" s="368" t="n">
        <f aca="false">'Per item requirement'!T142*'Global Stock listing'!$H$35</f>
        <v>0</v>
      </c>
      <c r="N142" s="368" t="n">
        <f aca="false">'Per item requirement'!U142*'Global Stock listing'!$H$36</f>
        <v>0</v>
      </c>
      <c r="O142" s="368" t="n">
        <f aca="false">'Per item requirement'!V142*'Global Stock listing'!$H$37</f>
        <v>0</v>
      </c>
      <c r="P142" s="368" t="n">
        <f aca="false">'Per item requirement'!Z142*'Global Stock listing'!$H$41</f>
        <v>0</v>
      </c>
      <c r="Q142" s="368" t="n">
        <f aca="false">'Per item requirement'!AL142*'Global Stock listing'!$H$49</f>
        <v>0</v>
      </c>
      <c r="R142" s="368" t="n">
        <f aca="false">'Per item requirement'!S142*'Global Stock listing'!$H$34</f>
        <v>0</v>
      </c>
    </row>
    <row r="143" customFormat="false" ht="15" hidden="false" customHeight="false" outlineLevel="0" collapsed="false">
      <c r="A143" s="358"/>
      <c r="B143" s="365" t="s">
        <v>170</v>
      </c>
      <c r="C143" s="365"/>
      <c r="D143" s="365"/>
      <c r="E143" s="365"/>
      <c r="F143" s="365"/>
      <c r="G143" s="366" t="n">
        <f aca="false">SUM(I143:Q143)</f>
        <v>0</v>
      </c>
      <c r="H143" s="439" t="n">
        <f aca="false">SUM(I143:Q143)</f>
        <v>0</v>
      </c>
      <c r="I143" s="367" t="n">
        <f aca="false">'Per item requirement'!O143*'Global Stock listing'!$H$30</f>
        <v>0</v>
      </c>
      <c r="J143" s="368" t="n">
        <f aca="false">'Per item requirement'!P143*'Global Stock listing'!$H$31</f>
        <v>0</v>
      </c>
      <c r="K143" s="368" t="n">
        <f aca="false">'Per item requirement'!Q143*'Global Stock listing'!$H$32</f>
        <v>0</v>
      </c>
      <c r="L143" s="368" t="n">
        <f aca="false">'Per item requirement'!R143*'Global Stock listing'!$H$33</f>
        <v>0</v>
      </c>
      <c r="M143" s="368" t="n">
        <f aca="false">'Per item requirement'!T143*'Global Stock listing'!$H$35</f>
        <v>0</v>
      </c>
      <c r="N143" s="368" t="n">
        <f aca="false">'Per item requirement'!U143*'Global Stock listing'!$H$36</f>
        <v>0</v>
      </c>
      <c r="O143" s="368" t="n">
        <f aca="false">'Per item requirement'!V143*'Global Stock listing'!$H$37</f>
        <v>0</v>
      </c>
      <c r="P143" s="368" t="n">
        <f aca="false">'Per item requirement'!Z143*'Global Stock listing'!$H$41</f>
        <v>0</v>
      </c>
      <c r="Q143" s="368" t="n">
        <f aca="false">'Per item requirement'!AL143*'Global Stock listing'!$H$49</f>
        <v>0</v>
      </c>
      <c r="R143" s="368" t="n">
        <f aca="false">'Per item requirement'!S143*'Global Stock listing'!$H$34</f>
        <v>0</v>
      </c>
    </row>
    <row r="144" customFormat="false" ht="15" hidden="false" customHeight="false" outlineLevel="0" collapsed="false">
      <c r="A144" s="358"/>
      <c r="B144" s="365" t="s">
        <v>171</v>
      </c>
      <c r="C144" s="365"/>
      <c r="D144" s="365"/>
      <c r="E144" s="365"/>
      <c r="F144" s="365"/>
      <c r="G144" s="366" t="n">
        <f aca="false">SUM(I144:Q144)</f>
        <v>0</v>
      </c>
      <c r="H144" s="439" t="n">
        <f aca="false">SUM(I144:Q144)</f>
        <v>0</v>
      </c>
      <c r="I144" s="367" t="n">
        <f aca="false">'Per item requirement'!O144*'Global Stock listing'!$H$30</f>
        <v>0</v>
      </c>
      <c r="J144" s="368" t="n">
        <f aca="false">'Per item requirement'!P144*'Global Stock listing'!$H$31</f>
        <v>0</v>
      </c>
      <c r="K144" s="368" t="n">
        <f aca="false">'Per item requirement'!Q144*'Global Stock listing'!$H$32</f>
        <v>0</v>
      </c>
      <c r="L144" s="368" t="n">
        <f aca="false">'Per item requirement'!R144*'Global Stock listing'!$H$33</f>
        <v>0</v>
      </c>
      <c r="M144" s="368" t="n">
        <f aca="false">'Per item requirement'!T144*'Global Stock listing'!$H$35</f>
        <v>0</v>
      </c>
      <c r="N144" s="368" t="n">
        <f aca="false">'Per item requirement'!U144*'Global Stock listing'!$H$36</f>
        <v>0</v>
      </c>
      <c r="O144" s="368" t="n">
        <f aca="false">'Per item requirement'!V144*'Global Stock listing'!$H$37</f>
        <v>0</v>
      </c>
      <c r="P144" s="368" t="n">
        <f aca="false">'Per item requirement'!Z144*'Global Stock listing'!$H$41</f>
        <v>0</v>
      </c>
      <c r="Q144" s="368" t="n">
        <f aca="false">'Per item requirement'!AL144*'Global Stock listing'!$H$49</f>
        <v>0</v>
      </c>
      <c r="R144" s="368" t="n">
        <f aca="false">'Per item requirement'!S144*'Global Stock listing'!$H$34</f>
        <v>0</v>
      </c>
    </row>
    <row r="145" customFormat="false" ht="15" hidden="false" customHeight="false" outlineLevel="0" collapsed="false">
      <c r="A145" s="358"/>
      <c r="B145" s="365" t="s">
        <v>172</v>
      </c>
      <c r="C145" s="365"/>
      <c r="D145" s="365"/>
      <c r="E145" s="365"/>
      <c r="F145" s="365"/>
      <c r="G145" s="366" t="n">
        <f aca="false">SUM(I145:Q145)</f>
        <v>0</v>
      </c>
      <c r="H145" s="439" t="n">
        <f aca="false">SUM(I145:Q145)</f>
        <v>0</v>
      </c>
      <c r="I145" s="367" t="n">
        <f aca="false">'Per item requirement'!O145*'Global Stock listing'!$H$30</f>
        <v>0</v>
      </c>
      <c r="J145" s="368" t="n">
        <f aca="false">'Per item requirement'!P145*'Global Stock listing'!$H$31</f>
        <v>0</v>
      </c>
      <c r="K145" s="368" t="n">
        <f aca="false">'Per item requirement'!Q145*'Global Stock listing'!$H$32</f>
        <v>0</v>
      </c>
      <c r="L145" s="368" t="n">
        <f aca="false">'Per item requirement'!R145*'Global Stock listing'!$H$33</f>
        <v>0</v>
      </c>
      <c r="M145" s="368" t="n">
        <f aca="false">'Per item requirement'!T145*'Global Stock listing'!$H$35</f>
        <v>0</v>
      </c>
      <c r="N145" s="368" t="n">
        <f aca="false">'Per item requirement'!U145*'Global Stock listing'!$H$36</f>
        <v>0</v>
      </c>
      <c r="O145" s="368" t="n">
        <f aca="false">'Per item requirement'!V145*'Global Stock listing'!$H$37</f>
        <v>0</v>
      </c>
      <c r="P145" s="368" t="n">
        <f aca="false">'Per item requirement'!Z145*'Global Stock listing'!$H$41</f>
        <v>0</v>
      </c>
      <c r="Q145" s="368" t="n">
        <f aca="false">'Per item requirement'!AL145*'Global Stock listing'!$H$49</f>
        <v>0</v>
      </c>
      <c r="R145" s="368" t="n">
        <f aca="false">'Per item requirement'!S145*'Global Stock listing'!$H$34</f>
        <v>0</v>
      </c>
    </row>
    <row r="146" customFormat="false" ht="15" hidden="false" customHeight="false" outlineLevel="0" collapsed="false">
      <c r="A146" s="358"/>
      <c r="B146" s="365" t="s">
        <v>173</v>
      </c>
      <c r="C146" s="365"/>
      <c r="D146" s="365"/>
      <c r="E146" s="365"/>
      <c r="F146" s="365"/>
      <c r="G146" s="366" t="n">
        <f aca="false">SUM(I146:Q146)</f>
        <v>0</v>
      </c>
      <c r="H146" s="439" t="n">
        <f aca="false">SUM(I146:Q146)</f>
        <v>0</v>
      </c>
      <c r="I146" s="367" t="n">
        <f aca="false">'Per item requirement'!O146*'Global Stock listing'!$H$30</f>
        <v>0</v>
      </c>
      <c r="J146" s="368" t="n">
        <f aca="false">'Per item requirement'!P146*'Global Stock listing'!$H$31</f>
        <v>0</v>
      </c>
      <c r="K146" s="368" t="n">
        <f aca="false">'Per item requirement'!Q146*'Global Stock listing'!$H$32</f>
        <v>0</v>
      </c>
      <c r="L146" s="368" t="n">
        <f aca="false">'Per item requirement'!R146*'Global Stock listing'!$H$33</f>
        <v>0</v>
      </c>
      <c r="M146" s="368" t="n">
        <f aca="false">'Per item requirement'!T146*'Global Stock listing'!$H$35</f>
        <v>0</v>
      </c>
      <c r="N146" s="368" t="n">
        <f aca="false">'Per item requirement'!U146*'Global Stock listing'!$H$36</f>
        <v>0</v>
      </c>
      <c r="O146" s="368" t="n">
        <f aca="false">'Per item requirement'!V146*'Global Stock listing'!$H$37</f>
        <v>0</v>
      </c>
      <c r="P146" s="368" t="n">
        <f aca="false">'Per item requirement'!Z146*'Global Stock listing'!$H$41</f>
        <v>0</v>
      </c>
      <c r="Q146" s="368" t="n">
        <f aca="false">'Per item requirement'!AL146*'Global Stock listing'!$H$49</f>
        <v>0</v>
      </c>
      <c r="R146" s="368" t="n">
        <f aca="false">'Per item requirement'!S146*'Global Stock listing'!$H$34</f>
        <v>0</v>
      </c>
    </row>
    <row r="147" customFormat="false" ht="15" hidden="false" customHeight="false" outlineLevel="0" collapsed="false">
      <c r="A147" s="358"/>
      <c r="B147" s="365" t="s">
        <v>174</v>
      </c>
      <c r="C147" s="365"/>
      <c r="D147" s="365"/>
      <c r="E147" s="365"/>
      <c r="F147" s="365"/>
      <c r="G147" s="366" t="n">
        <f aca="false">SUM(I147:Q147)</f>
        <v>0</v>
      </c>
      <c r="H147" s="439" t="n">
        <f aca="false">SUM(I147:Q147)</f>
        <v>0</v>
      </c>
      <c r="I147" s="367" t="n">
        <f aca="false">'Per item requirement'!O147*'Global Stock listing'!$H$30</f>
        <v>0</v>
      </c>
      <c r="J147" s="368" t="n">
        <f aca="false">'Per item requirement'!P147*'Global Stock listing'!$H$31</f>
        <v>0</v>
      </c>
      <c r="K147" s="368" t="n">
        <f aca="false">'Per item requirement'!Q147*'Global Stock listing'!$H$32</f>
        <v>0</v>
      </c>
      <c r="L147" s="368" t="n">
        <f aca="false">'Per item requirement'!R147*'Global Stock listing'!$H$33</f>
        <v>0</v>
      </c>
      <c r="M147" s="368" t="n">
        <f aca="false">'Per item requirement'!T147*'Global Stock listing'!$H$35</f>
        <v>0</v>
      </c>
      <c r="N147" s="368" t="n">
        <f aca="false">'Per item requirement'!U147*'Global Stock listing'!$H$36</f>
        <v>0</v>
      </c>
      <c r="O147" s="368" t="n">
        <f aca="false">'Per item requirement'!V147*'Global Stock listing'!$H$37</f>
        <v>0</v>
      </c>
      <c r="P147" s="368" t="n">
        <f aca="false">'Per item requirement'!Z147*'Global Stock listing'!$H$41</f>
        <v>0</v>
      </c>
      <c r="Q147" s="368" t="n">
        <f aca="false">'Per item requirement'!AL147*'Global Stock listing'!$H$49</f>
        <v>0</v>
      </c>
      <c r="R147" s="368" t="n">
        <f aca="false">'Per item requirement'!S147*'Global Stock listing'!$H$34</f>
        <v>0</v>
      </c>
    </row>
    <row r="148" customFormat="false" ht="15" hidden="false" customHeight="false" outlineLevel="0" collapsed="false">
      <c r="A148" s="358"/>
      <c r="B148" s="365" t="s">
        <v>175</v>
      </c>
      <c r="C148" s="365"/>
      <c r="D148" s="365"/>
      <c r="E148" s="365"/>
      <c r="F148" s="365"/>
      <c r="G148" s="366" t="n">
        <f aca="false">SUM(I148:Q148)</f>
        <v>0</v>
      </c>
      <c r="H148" s="439" t="n">
        <f aca="false">SUM(I148:Q148)</f>
        <v>0</v>
      </c>
      <c r="I148" s="367" t="n">
        <f aca="false">'Per item requirement'!O148*'Global Stock listing'!$H$30</f>
        <v>0</v>
      </c>
      <c r="J148" s="368" t="n">
        <f aca="false">'Per item requirement'!P148*'Global Stock listing'!$H$31</f>
        <v>0</v>
      </c>
      <c r="K148" s="368" t="n">
        <f aca="false">'Per item requirement'!Q148*'Global Stock listing'!$H$32</f>
        <v>0</v>
      </c>
      <c r="L148" s="368" t="n">
        <f aca="false">'Per item requirement'!R148*'Global Stock listing'!$H$33</f>
        <v>0</v>
      </c>
      <c r="M148" s="368" t="n">
        <f aca="false">'Per item requirement'!T148*'Global Stock listing'!$H$35</f>
        <v>0</v>
      </c>
      <c r="N148" s="368" t="n">
        <f aca="false">'Per item requirement'!U148*'Global Stock listing'!$H$36</f>
        <v>0</v>
      </c>
      <c r="O148" s="368" t="n">
        <f aca="false">'Per item requirement'!V148*'Global Stock listing'!$H$37</f>
        <v>0</v>
      </c>
      <c r="P148" s="368" t="n">
        <f aca="false">'Per item requirement'!Z148*'Global Stock listing'!$H$41</f>
        <v>0</v>
      </c>
      <c r="Q148" s="368" t="n">
        <f aca="false">'Per item requirement'!AL148*'Global Stock listing'!$H$49</f>
        <v>0</v>
      </c>
      <c r="R148" s="368" t="n">
        <f aca="false">'Per item requirement'!S148*'Global Stock listing'!$H$34</f>
        <v>0</v>
      </c>
    </row>
    <row r="149" customFormat="false" ht="15" hidden="false" customHeight="false" outlineLevel="0" collapsed="false">
      <c r="A149" s="358"/>
      <c r="B149" s="365" t="s">
        <v>176</v>
      </c>
      <c r="C149" s="365"/>
      <c r="D149" s="365"/>
      <c r="E149" s="365"/>
      <c r="F149" s="365"/>
      <c r="G149" s="366" t="n">
        <f aca="false">SUM(I149:Q149)</f>
        <v>0</v>
      </c>
      <c r="H149" s="439" t="n">
        <f aca="false">SUM(I149:Q149)</f>
        <v>0</v>
      </c>
      <c r="I149" s="367" t="n">
        <f aca="false">'Per item requirement'!O149*'Global Stock listing'!$H$30</f>
        <v>0</v>
      </c>
      <c r="J149" s="368" t="n">
        <f aca="false">'Per item requirement'!P149*'Global Stock listing'!$H$31</f>
        <v>0</v>
      </c>
      <c r="K149" s="368" t="n">
        <f aca="false">'Per item requirement'!Q149*'Global Stock listing'!$H$32</f>
        <v>0</v>
      </c>
      <c r="L149" s="368" t="n">
        <f aca="false">'Per item requirement'!R149*'Global Stock listing'!$H$33</f>
        <v>0</v>
      </c>
      <c r="M149" s="368" t="n">
        <f aca="false">'Per item requirement'!T149*'Global Stock listing'!$H$35</f>
        <v>0</v>
      </c>
      <c r="N149" s="368" t="n">
        <f aca="false">'Per item requirement'!U149*'Global Stock listing'!$H$36</f>
        <v>0</v>
      </c>
      <c r="O149" s="368" t="n">
        <f aca="false">'Per item requirement'!V149*'Global Stock listing'!$H$37</f>
        <v>0</v>
      </c>
      <c r="P149" s="368" t="n">
        <f aca="false">'Per item requirement'!Z149*'Global Stock listing'!$H$41</f>
        <v>0</v>
      </c>
      <c r="Q149" s="368" t="n">
        <f aca="false">'Per item requirement'!AL149*'Global Stock listing'!$H$49</f>
        <v>0</v>
      </c>
      <c r="R149" s="368" t="n">
        <f aca="false">'Per item requirement'!S149*'Global Stock listing'!$H$34</f>
        <v>0</v>
      </c>
    </row>
    <row r="150" customFormat="false" ht="15" hidden="false" customHeight="false" outlineLevel="0" collapsed="false">
      <c r="A150" s="358"/>
      <c r="B150" s="365" t="s">
        <v>177</v>
      </c>
      <c r="C150" s="365"/>
      <c r="D150" s="365"/>
      <c r="E150" s="365"/>
      <c r="F150" s="365"/>
      <c r="G150" s="366" t="n">
        <f aca="false">SUM(I150:Q150)</f>
        <v>0</v>
      </c>
      <c r="H150" s="439" t="n">
        <f aca="false">SUM(I150:Q150)</f>
        <v>0</v>
      </c>
      <c r="I150" s="367" t="n">
        <f aca="false">'Per item requirement'!O150*'Global Stock listing'!$H$30</f>
        <v>0</v>
      </c>
      <c r="J150" s="368" t="n">
        <f aca="false">'Per item requirement'!P150*'Global Stock listing'!$H$31</f>
        <v>0</v>
      </c>
      <c r="K150" s="368" t="n">
        <f aca="false">'Per item requirement'!Q150*'Global Stock listing'!$H$32</f>
        <v>0</v>
      </c>
      <c r="L150" s="368" t="n">
        <f aca="false">'Per item requirement'!R150*'Global Stock listing'!$H$33</f>
        <v>0</v>
      </c>
      <c r="M150" s="368" t="n">
        <f aca="false">'Per item requirement'!T150*'Global Stock listing'!$H$35</f>
        <v>0</v>
      </c>
      <c r="N150" s="368" t="n">
        <f aca="false">'Per item requirement'!U150*'Global Stock listing'!$H$36</f>
        <v>0</v>
      </c>
      <c r="O150" s="368" t="n">
        <f aca="false">'Per item requirement'!V150*'Global Stock listing'!$H$37</f>
        <v>0</v>
      </c>
      <c r="P150" s="368" t="n">
        <f aca="false">'Per item requirement'!Z150*'Global Stock listing'!$H$41</f>
        <v>0</v>
      </c>
      <c r="Q150" s="368" t="n">
        <f aca="false">'Per item requirement'!AL150*'Global Stock listing'!$H$49</f>
        <v>0</v>
      </c>
      <c r="R150" s="368" t="n">
        <f aca="false">'Per item requirement'!S150*'Global Stock listing'!$H$34</f>
        <v>0</v>
      </c>
    </row>
    <row r="151" customFormat="false" ht="15" hidden="false" customHeight="false" outlineLevel="0" collapsed="false">
      <c r="A151" s="358"/>
      <c r="B151" s="365" t="s">
        <v>178</v>
      </c>
      <c r="C151" s="365"/>
      <c r="D151" s="365"/>
      <c r="E151" s="365"/>
      <c r="F151" s="365"/>
      <c r="G151" s="366" t="n">
        <f aca="false">SUM(I151:Q151)</f>
        <v>0</v>
      </c>
      <c r="H151" s="439" t="n">
        <f aca="false">SUM(I151:Q151)</f>
        <v>0</v>
      </c>
      <c r="I151" s="367" t="n">
        <f aca="false">'Per item requirement'!O151*'Global Stock listing'!$H$30</f>
        <v>0</v>
      </c>
      <c r="J151" s="368" t="n">
        <f aca="false">'Per item requirement'!P151*'Global Stock listing'!$H$31</f>
        <v>0</v>
      </c>
      <c r="K151" s="368" t="n">
        <f aca="false">'Per item requirement'!Q151*'Global Stock listing'!$H$32</f>
        <v>0</v>
      </c>
      <c r="L151" s="368" t="n">
        <f aca="false">'Per item requirement'!R151*'Global Stock listing'!$H$33</f>
        <v>0</v>
      </c>
      <c r="M151" s="368" t="n">
        <f aca="false">'Per item requirement'!T151*'Global Stock listing'!$H$35</f>
        <v>0</v>
      </c>
      <c r="N151" s="368" t="n">
        <f aca="false">'Per item requirement'!U151*'Global Stock listing'!$H$36</f>
        <v>0</v>
      </c>
      <c r="O151" s="368" t="n">
        <f aca="false">'Per item requirement'!V151*'Global Stock listing'!$H$37</f>
        <v>0</v>
      </c>
      <c r="P151" s="368" t="n">
        <f aca="false">'Per item requirement'!Z151*'Global Stock listing'!$H$41</f>
        <v>0</v>
      </c>
      <c r="Q151" s="368" t="n">
        <f aca="false">'Per item requirement'!AL151*'Global Stock listing'!$H$49</f>
        <v>0</v>
      </c>
      <c r="R151" s="368" t="n">
        <f aca="false">'Per item requirement'!S151*'Global Stock listing'!$H$34</f>
        <v>0</v>
      </c>
    </row>
    <row r="152" customFormat="false" ht="15" hidden="false" customHeight="false" outlineLevel="0" collapsed="false">
      <c r="A152" s="358"/>
      <c r="B152" s="365" t="s">
        <v>179</v>
      </c>
      <c r="C152" s="365"/>
      <c r="D152" s="365"/>
      <c r="E152" s="365"/>
      <c r="F152" s="365"/>
      <c r="G152" s="366" t="n">
        <f aca="false">SUM(I152:Q152)</f>
        <v>0</v>
      </c>
      <c r="H152" s="439" t="n">
        <f aca="false">SUM(I152:Q152)</f>
        <v>0</v>
      </c>
      <c r="I152" s="367" t="n">
        <f aca="false">'Per item requirement'!O152*'Global Stock listing'!$H$30</f>
        <v>0</v>
      </c>
      <c r="J152" s="368" t="n">
        <f aca="false">'Per item requirement'!P152*'Global Stock listing'!$H$31</f>
        <v>0</v>
      </c>
      <c r="K152" s="368" t="n">
        <f aca="false">'Per item requirement'!Q152*'Global Stock listing'!$H$32</f>
        <v>0</v>
      </c>
      <c r="L152" s="368" t="n">
        <f aca="false">'Per item requirement'!R152*'Global Stock listing'!$H$33</f>
        <v>0</v>
      </c>
      <c r="M152" s="368" t="n">
        <f aca="false">'Per item requirement'!T152*'Global Stock listing'!$H$35</f>
        <v>0</v>
      </c>
      <c r="N152" s="368" t="n">
        <f aca="false">'Per item requirement'!U152*'Global Stock listing'!$H$36</f>
        <v>0</v>
      </c>
      <c r="O152" s="368" t="n">
        <f aca="false">'Per item requirement'!V152*'Global Stock listing'!$H$37</f>
        <v>0</v>
      </c>
      <c r="P152" s="368" t="n">
        <f aca="false">'Per item requirement'!Z152*'Global Stock listing'!$H$41</f>
        <v>0</v>
      </c>
      <c r="Q152" s="368" t="n">
        <f aca="false">'Per item requirement'!AL152*'Global Stock listing'!$H$49</f>
        <v>0</v>
      </c>
      <c r="R152" s="368" t="n">
        <f aca="false">'Per item requirement'!S152*'Global Stock listing'!$H$34</f>
        <v>0</v>
      </c>
    </row>
    <row r="153" customFormat="false" ht="15" hidden="false" customHeight="false" outlineLevel="0" collapsed="false">
      <c r="A153" s="358"/>
      <c r="B153" s="365" t="s">
        <v>180</v>
      </c>
      <c r="C153" s="365"/>
      <c r="D153" s="365"/>
      <c r="E153" s="365"/>
      <c r="F153" s="365"/>
      <c r="G153" s="366" t="n">
        <f aca="false">SUM(I153:Q153)</f>
        <v>0</v>
      </c>
      <c r="H153" s="439" t="n">
        <f aca="false">SUM(I153:Q153)</f>
        <v>0</v>
      </c>
      <c r="I153" s="367" t="n">
        <f aca="false">'Per item requirement'!O153*'Global Stock listing'!$H$30</f>
        <v>0</v>
      </c>
      <c r="J153" s="368" t="n">
        <f aca="false">'Per item requirement'!P153*'Global Stock listing'!$H$31</f>
        <v>0</v>
      </c>
      <c r="K153" s="368" t="n">
        <f aca="false">'Per item requirement'!Q153*'Global Stock listing'!$H$32</f>
        <v>0</v>
      </c>
      <c r="L153" s="368" t="n">
        <f aca="false">'Per item requirement'!R153*'Global Stock listing'!$H$33</f>
        <v>0</v>
      </c>
      <c r="M153" s="368" t="n">
        <f aca="false">'Per item requirement'!T153*'Global Stock listing'!$H$35</f>
        <v>0</v>
      </c>
      <c r="N153" s="368" t="n">
        <f aca="false">'Per item requirement'!U153*'Global Stock listing'!$H$36</f>
        <v>0</v>
      </c>
      <c r="O153" s="368" t="n">
        <f aca="false">'Per item requirement'!V153*'Global Stock listing'!$H$37</f>
        <v>0</v>
      </c>
      <c r="P153" s="368" t="n">
        <f aca="false">'Per item requirement'!Z153*'Global Stock listing'!$H$41</f>
        <v>0</v>
      </c>
      <c r="Q153" s="368" t="n">
        <f aca="false">'Per item requirement'!AL153*'Global Stock listing'!$H$49</f>
        <v>0</v>
      </c>
      <c r="R153" s="368" t="n">
        <f aca="false">'Per item requirement'!S153*'Global Stock listing'!$H$34</f>
        <v>0</v>
      </c>
    </row>
    <row r="154" customFormat="false" ht="15" hidden="false" customHeight="false" outlineLevel="0" collapsed="false">
      <c r="A154" s="358"/>
      <c r="B154" s="365" t="s">
        <v>181</v>
      </c>
      <c r="C154" s="365"/>
      <c r="D154" s="365"/>
      <c r="E154" s="365"/>
      <c r="F154" s="365"/>
      <c r="G154" s="366" t="n">
        <f aca="false">SUM(I154:Q154)</f>
        <v>0</v>
      </c>
      <c r="H154" s="439" t="n">
        <f aca="false">SUM(I154:Q154)</f>
        <v>0</v>
      </c>
      <c r="I154" s="367" t="n">
        <f aca="false">'Per item requirement'!O154*'Global Stock listing'!$H$30</f>
        <v>0</v>
      </c>
      <c r="J154" s="368" t="n">
        <f aca="false">'Per item requirement'!P154*'Global Stock listing'!$H$31</f>
        <v>0</v>
      </c>
      <c r="K154" s="368" t="n">
        <f aca="false">'Per item requirement'!Q154*'Global Stock listing'!$H$32</f>
        <v>0</v>
      </c>
      <c r="L154" s="368" t="n">
        <f aca="false">'Per item requirement'!R154*'Global Stock listing'!$H$33</f>
        <v>0</v>
      </c>
      <c r="M154" s="368" t="n">
        <f aca="false">'Per item requirement'!T154*'Global Stock listing'!$H$35</f>
        <v>0</v>
      </c>
      <c r="N154" s="368" t="n">
        <f aca="false">'Per item requirement'!U154*'Global Stock listing'!$H$36</f>
        <v>0</v>
      </c>
      <c r="O154" s="368" t="n">
        <f aca="false">'Per item requirement'!V154*'Global Stock listing'!$H$37</f>
        <v>0</v>
      </c>
      <c r="P154" s="368" t="n">
        <f aca="false">'Per item requirement'!Z154*'Global Stock listing'!$H$41</f>
        <v>0</v>
      </c>
      <c r="Q154" s="368" t="n">
        <f aca="false">'Per item requirement'!AL154*'Global Stock listing'!$H$49</f>
        <v>0</v>
      </c>
      <c r="R154" s="368" t="n">
        <f aca="false">'Per item requirement'!S154*'Global Stock listing'!$H$34</f>
        <v>0</v>
      </c>
    </row>
    <row r="155" customFormat="false" ht="15" hidden="false" customHeight="false" outlineLevel="0" collapsed="false">
      <c r="A155" s="358"/>
      <c r="B155" s="365" t="s">
        <v>182</v>
      </c>
      <c r="C155" s="365"/>
      <c r="D155" s="365"/>
      <c r="E155" s="365"/>
      <c r="F155" s="365"/>
      <c r="G155" s="366" t="n">
        <f aca="false">SUM(I155:Q155)</f>
        <v>0</v>
      </c>
      <c r="H155" s="439" t="n">
        <f aca="false">SUM(I155:Q155)</f>
        <v>0</v>
      </c>
      <c r="I155" s="367" t="n">
        <f aca="false">'Per item requirement'!O155*'Global Stock listing'!$H$30</f>
        <v>0</v>
      </c>
      <c r="J155" s="368" t="n">
        <f aca="false">'Per item requirement'!P155*'Global Stock listing'!$H$31</f>
        <v>0</v>
      </c>
      <c r="K155" s="368" t="n">
        <f aca="false">'Per item requirement'!Q155*'Global Stock listing'!$H$32</f>
        <v>0</v>
      </c>
      <c r="L155" s="368" t="n">
        <f aca="false">'Per item requirement'!R155*'Global Stock listing'!$H$33</f>
        <v>0</v>
      </c>
      <c r="M155" s="368" t="n">
        <f aca="false">'Per item requirement'!T155*'Global Stock listing'!$H$35</f>
        <v>0</v>
      </c>
      <c r="N155" s="368" t="n">
        <f aca="false">'Per item requirement'!U155*'Global Stock listing'!$H$36</f>
        <v>0</v>
      </c>
      <c r="O155" s="368" t="n">
        <f aca="false">'Per item requirement'!V155*'Global Stock listing'!$H$37</f>
        <v>0</v>
      </c>
      <c r="P155" s="368" t="n">
        <f aca="false">'Per item requirement'!Z155*'Global Stock listing'!$H$41</f>
        <v>0</v>
      </c>
      <c r="Q155" s="368" t="n">
        <f aca="false">'Per item requirement'!AL155*'Global Stock listing'!$H$49</f>
        <v>0</v>
      </c>
      <c r="R155" s="368" t="n">
        <f aca="false">'Per item requirement'!S155*'Global Stock listing'!$H$34</f>
        <v>0</v>
      </c>
    </row>
    <row r="156" customFormat="false" ht="15" hidden="false" customHeight="false" outlineLevel="0" collapsed="false">
      <c r="A156" s="358"/>
      <c r="B156" s="365" t="str">
        <f aca="false">'Additional items'!$I3</f>
        <v>Innert Chemicals</v>
      </c>
      <c r="C156" s="365"/>
      <c r="D156" s="365"/>
      <c r="E156" s="365"/>
      <c r="F156" s="365"/>
      <c r="G156" s="366" t="n">
        <f aca="false">SUM(I156:Q156)</f>
        <v>0</v>
      </c>
      <c r="H156" s="439" t="n">
        <f aca="false">SUM(I156:Q156)</f>
        <v>0</v>
      </c>
      <c r="I156" s="367" t="n">
        <f aca="false">'Per item requirement'!O156*'Global Stock listing'!$H$30</f>
        <v>0</v>
      </c>
      <c r="J156" s="368" t="n">
        <f aca="false">'Per item requirement'!P156*'Global Stock listing'!$H$31</f>
        <v>0</v>
      </c>
      <c r="K156" s="368" t="n">
        <f aca="false">'Per item requirement'!Q156*'Global Stock listing'!$H$32</f>
        <v>0</v>
      </c>
      <c r="L156" s="368" t="n">
        <f aca="false">'Per item requirement'!R156*'Global Stock listing'!$H$33</f>
        <v>0</v>
      </c>
      <c r="M156" s="368" t="n">
        <f aca="false">'Per item requirement'!T156*'Global Stock listing'!$H$35</f>
        <v>0</v>
      </c>
      <c r="N156" s="368" t="n">
        <f aca="false">'Per item requirement'!U156*'Global Stock listing'!$H$36</f>
        <v>0</v>
      </c>
      <c r="O156" s="368" t="n">
        <f aca="false">'Per item requirement'!V156*'Global Stock listing'!$H$37</f>
        <v>0</v>
      </c>
      <c r="P156" s="368" t="n">
        <f aca="false">'Per item requirement'!Z156*'Global Stock listing'!$H$41</f>
        <v>0</v>
      </c>
      <c r="Q156" s="368" t="n">
        <f aca="false">'Per item requirement'!AL156*'Global Stock listing'!$H$49</f>
        <v>0</v>
      </c>
      <c r="R156" s="368" t="n">
        <f aca="false">'Per item requirement'!S156*'Global Stock listing'!$H$34</f>
        <v>0</v>
      </c>
    </row>
    <row r="157" customFormat="false" ht="15" hidden="false" customHeight="false" outlineLevel="0" collapsed="false">
      <c r="A157" s="358"/>
      <c r="B157" s="365" t="n">
        <f aca="false">'Additional items'!$I4</f>
        <v>0</v>
      </c>
      <c r="C157" s="365"/>
      <c r="D157" s="365"/>
      <c r="E157" s="365"/>
      <c r="F157" s="365"/>
      <c r="G157" s="366" t="n">
        <f aca="false">SUM(I157:Q157)</f>
        <v>0</v>
      </c>
      <c r="H157" s="439" t="n">
        <f aca="false">SUM(I157:Q157)</f>
        <v>0</v>
      </c>
      <c r="I157" s="367" t="n">
        <f aca="false">'Per item requirement'!O157*'Global Stock listing'!$H$30</f>
        <v>0</v>
      </c>
      <c r="J157" s="368" t="n">
        <f aca="false">'Per item requirement'!P157*'Global Stock listing'!$H$31</f>
        <v>0</v>
      </c>
      <c r="K157" s="368" t="n">
        <f aca="false">'Per item requirement'!Q157*'Global Stock listing'!$H$32</f>
        <v>0</v>
      </c>
      <c r="L157" s="368" t="n">
        <f aca="false">'Per item requirement'!R157*'Global Stock listing'!$H$33</f>
        <v>0</v>
      </c>
      <c r="M157" s="368" t="n">
        <f aca="false">'Per item requirement'!T157*'Global Stock listing'!$H$35</f>
        <v>0</v>
      </c>
      <c r="N157" s="368" t="n">
        <f aca="false">'Per item requirement'!U157*'Global Stock listing'!$H$36</f>
        <v>0</v>
      </c>
      <c r="O157" s="368" t="n">
        <f aca="false">'Per item requirement'!V157*'Global Stock listing'!$H$37</f>
        <v>0</v>
      </c>
      <c r="P157" s="368" t="n">
        <f aca="false">'Per item requirement'!Z157*'Global Stock listing'!$H$41</f>
        <v>0</v>
      </c>
      <c r="Q157" s="368" t="n">
        <f aca="false">'Per item requirement'!AL157*'Global Stock listing'!$H$49</f>
        <v>0</v>
      </c>
      <c r="R157" s="368" t="n">
        <f aca="false">'Per item requirement'!S157*'Global Stock listing'!$H$34</f>
        <v>0</v>
      </c>
    </row>
    <row r="158" customFormat="false" ht="15" hidden="false" customHeight="false" outlineLevel="0" collapsed="false">
      <c r="A158" s="358"/>
      <c r="B158" s="365" t="n">
        <f aca="false">'Additional items'!$I5</f>
        <v>0</v>
      </c>
      <c r="C158" s="365"/>
      <c r="D158" s="365"/>
      <c r="E158" s="365"/>
      <c r="F158" s="365"/>
      <c r="G158" s="366" t="n">
        <f aca="false">SUM(I158:Q158)</f>
        <v>0</v>
      </c>
      <c r="H158" s="439" t="n">
        <f aca="false">SUM(I158:Q158)</f>
        <v>0</v>
      </c>
      <c r="I158" s="367" t="n">
        <f aca="false">'Per item requirement'!O158*'Global Stock listing'!$H$30</f>
        <v>0</v>
      </c>
      <c r="J158" s="368" t="n">
        <f aca="false">'Per item requirement'!P158*'Global Stock listing'!$H$31</f>
        <v>0</v>
      </c>
      <c r="K158" s="368" t="n">
        <f aca="false">'Per item requirement'!Q158*'Global Stock listing'!$H$32</f>
        <v>0</v>
      </c>
      <c r="L158" s="368" t="n">
        <f aca="false">'Per item requirement'!R158*'Global Stock listing'!$H$33</f>
        <v>0</v>
      </c>
      <c r="M158" s="368" t="n">
        <f aca="false">'Per item requirement'!T158*'Global Stock listing'!$H$35</f>
        <v>0</v>
      </c>
      <c r="N158" s="368" t="n">
        <f aca="false">'Per item requirement'!U158*'Global Stock listing'!$H$36</f>
        <v>0</v>
      </c>
      <c r="O158" s="368" t="n">
        <f aca="false">'Per item requirement'!V158*'Global Stock listing'!$H$37</f>
        <v>0</v>
      </c>
      <c r="P158" s="368" t="n">
        <f aca="false">'Per item requirement'!Z158*'Global Stock listing'!$H$41</f>
        <v>0</v>
      </c>
      <c r="Q158" s="368" t="n">
        <f aca="false">'Per item requirement'!AL158*'Global Stock listing'!$H$49</f>
        <v>0</v>
      </c>
      <c r="R158" s="368" t="n">
        <f aca="false">'Per item requirement'!S158*'Global Stock listing'!$H$34</f>
        <v>0</v>
      </c>
    </row>
    <row r="159" customFormat="false" ht="15" hidden="false" customHeight="false" outlineLevel="0" collapsed="false">
      <c r="A159" s="358"/>
      <c r="B159" s="365" t="n">
        <f aca="false">'Additional items'!$I6</f>
        <v>0</v>
      </c>
      <c r="C159" s="365"/>
      <c r="D159" s="365"/>
      <c r="E159" s="365"/>
      <c r="F159" s="365"/>
      <c r="G159" s="366" t="n">
        <f aca="false">SUM(I159:Q159)</f>
        <v>0</v>
      </c>
      <c r="H159" s="439" t="n">
        <f aca="false">SUM(I159:Q159)</f>
        <v>0</v>
      </c>
      <c r="I159" s="367" t="n">
        <f aca="false">'Per item requirement'!O159*'Global Stock listing'!$H$30</f>
        <v>0</v>
      </c>
      <c r="J159" s="368" t="n">
        <f aca="false">'Per item requirement'!P159*'Global Stock listing'!$H$31</f>
        <v>0</v>
      </c>
      <c r="K159" s="368" t="n">
        <f aca="false">'Per item requirement'!Q159*'Global Stock listing'!$H$32</f>
        <v>0</v>
      </c>
      <c r="L159" s="368" t="n">
        <f aca="false">'Per item requirement'!R159*'Global Stock listing'!$H$33</f>
        <v>0</v>
      </c>
      <c r="M159" s="368" t="n">
        <f aca="false">'Per item requirement'!T159*'Global Stock listing'!$H$35</f>
        <v>0</v>
      </c>
      <c r="N159" s="368" t="n">
        <f aca="false">'Per item requirement'!U159*'Global Stock listing'!$H$36</f>
        <v>0</v>
      </c>
      <c r="O159" s="368" t="n">
        <f aca="false">'Per item requirement'!V159*'Global Stock listing'!$H$37</f>
        <v>0</v>
      </c>
      <c r="P159" s="368" t="n">
        <f aca="false">'Per item requirement'!Z159*'Global Stock listing'!$H$41</f>
        <v>0</v>
      </c>
      <c r="Q159" s="368" t="n">
        <f aca="false">'Per item requirement'!AL159*'Global Stock listing'!$H$49</f>
        <v>0</v>
      </c>
      <c r="R159" s="368" t="n">
        <f aca="false">'Per item requirement'!S159*'Global Stock listing'!$H$34</f>
        <v>0</v>
      </c>
    </row>
    <row r="160" customFormat="false" ht="15" hidden="false" customHeight="false" outlineLevel="0" collapsed="false">
      <c r="A160" s="358"/>
      <c r="B160" s="365" t="n">
        <f aca="false">'Additional items'!$I7</f>
        <v>0</v>
      </c>
      <c r="C160" s="365"/>
      <c r="D160" s="365"/>
      <c r="E160" s="365"/>
      <c r="F160" s="365"/>
      <c r="G160" s="366" t="n">
        <f aca="false">SUM(I160:Q160)</f>
        <v>0</v>
      </c>
      <c r="H160" s="439" t="n">
        <f aca="false">SUM(I160:Q160)</f>
        <v>0</v>
      </c>
      <c r="I160" s="367" t="n">
        <f aca="false">'Per item requirement'!O160*'Global Stock listing'!$H$30</f>
        <v>0</v>
      </c>
      <c r="J160" s="368" t="n">
        <f aca="false">'Per item requirement'!P160*'Global Stock listing'!$H$31</f>
        <v>0</v>
      </c>
      <c r="K160" s="368" t="n">
        <f aca="false">'Per item requirement'!Q160*'Global Stock listing'!$H$32</f>
        <v>0</v>
      </c>
      <c r="L160" s="368" t="n">
        <f aca="false">'Per item requirement'!R160*'Global Stock listing'!$H$33</f>
        <v>0</v>
      </c>
      <c r="M160" s="368" t="n">
        <f aca="false">'Per item requirement'!T160*'Global Stock listing'!$H$35</f>
        <v>0</v>
      </c>
      <c r="N160" s="368" t="n">
        <f aca="false">'Per item requirement'!U160*'Global Stock listing'!$H$36</f>
        <v>0</v>
      </c>
      <c r="O160" s="368" t="n">
        <f aca="false">'Per item requirement'!V160*'Global Stock listing'!$H$37</f>
        <v>0</v>
      </c>
      <c r="P160" s="368" t="n">
        <f aca="false">'Per item requirement'!Z160*'Global Stock listing'!$H$41</f>
        <v>0</v>
      </c>
      <c r="Q160" s="368" t="n">
        <f aca="false">'Per item requirement'!AL160*'Global Stock listing'!$H$49</f>
        <v>0</v>
      </c>
      <c r="R160" s="368" t="n">
        <f aca="false">'Per item requirement'!S160*'Global Stock listing'!$H$34</f>
        <v>0</v>
      </c>
    </row>
    <row r="161" customFormat="false" ht="15" hidden="false" customHeight="false" outlineLevel="0" collapsed="false">
      <c r="A161" s="358"/>
      <c r="B161" s="365" t="n">
        <f aca="false">'Additional items'!$I8</f>
        <v>0</v>
      </c>
      <c r="C161" s="365"/>
      <c r="D161" s="365"/>
      <c r="E161" s="365"/>
      <c r="F161" s="365"/>
      <c r="G161" s="366" t="n">
        <f aca="false">SUM(I161:Q161)</f>
        <v>0</v>
      </c>
      <c r="H161" s="439" t="n">
        <f aca="false">SUM(I161:Q161)</f>
        <v>0</v>
      </c>
      <c r="I161" s="367" t="n">
        <f aca="false">'Per item requirement'!O161*'Global Stock listing'!$H$30</f>
        <v>0</v>
      </c>
      <c r="J161" s="368" t="n">
        <f aca="false">'Per item requirement'!P161*'Global Stock listing'!$H$31</f>
        <v>0</v>
      </c>
      <c r="K161" s="368" t="n">
        <f aca="false">'Per item requirement'!Q161*'Global Stock listing'!$H$32</f>
        <v>0</v>
      </c>
      <c r="L161" s="368" t="n">
        <f aca="false">'Per item requirement'!R161*'Global Stock listing'!$H$33</f>
        <v>0</v>
      </c>
      <c r="M161" s="368" t="n">
        <f aca="false">'Per item requirement'!T161*'Global Stock listing'!$H$35</f>
        <v>0</v>
      </c>
      <c r="N161" s="368" t="n">
        <f aca="false">'Per item requirement'!U161*'Global Stock listing'!$H$36</f>
        <v>0</v>
      </c>
      <c r="O161" s="368" t="n">
        <f aca="false">'Per item requirement'!V161*'Global Stock listing'!$H$37</f>
        <v>0</v>
      </c>
      <c r="P161" s="368" t="n">
        <f aca="false">'Per item requirement'!Z161*'Global Stock listing'!$H$41</f>
        <v>0</v>
      </c>
      <c r="Q161" s="368" t="n">
        <f aca="false">'Per item requirement'!AL161*'Global Stock listing'!$H$49</f>
        <v>0</v>
      </c>
      <c r="R161" s="368" t="n">
        <f aca="false">'Per item requirement'!S161*'Global Stock listing'!$H$34</f>
        <v>0</v>
      </c>
    </row>
    <row r="162" customFormat="false" ht="15" hidden="false" customHeight="false" outlineLevel="0" collapsed="false">
      <c r="A162" s="358"/>
      <c r="B162" s="365" t="n">
        <f aca="false">'Additional items'!$I9</f>
        <v>0</v>
      </c>
      <c r="C162" s="365"/>
      <c r="D162" s="365"/>
      <c r="E162" s="365"/>
      <c r="F162" s="365"/>
      <c r="G162" s="366" t="n">
        <f aca="false">SUM(I162:Q162)</f>
        <v>0</v>
      </c>
      <c r="H162" s="439" t="n">
        <f aca="false">SUM(I162:Q162)</f>
        <v>0</v>
      </c>
      <c r="I162" s="367" t="n">
        <f aca="false">'Per item requirement'!O162*'Global Stock listing'!$H$30</f>
        <v>0</v>
      </c>
      <c r="J162" s="368" t="n">
        <f aca="false">'Per item requirement'!P162*'Global Stock listing'!$H$31</f>
        <v>0</v>
      </c>
      <c r="K162" s="368" t="n">
        <f aca="false">'Per item requirement'!Q162*'Global Stock listing'!$H$32</f>
        <v>0</v>
      </c>
      <c r="L162" s="368" t="n">
        <f aca="false">'Per item requirement'!R162*'Global Stock listing'!$H$33</f>
        <v>0</v>
      </c>
      <c r="M162" s="368" t="n">
        <f aca="false">'Per item requirement'!T162*'Global Stock listing'!$H$35</f>
        <v>0</v>
      </c>
      <c r="N162" s="368" t="n">
        <f aca="false">'Per item requirement'!U162*'Global Stock listing'!$H$36</f>
        <v>0</v>
      </c>
      <c r="O162" s="368" t="n">
        <f aca="false">'Per item requirement'!V162*'Global Stock listing'!$H$37</f>
        <v>0</v>
      </c>
      <c r="P162" s="368" t="n">
        <f aca="false">'Per item requirement'!Z162*'Global Stock listing'!$H$41</f>
        <v>0</v>
      </c>
      <c r="Q162" s="368" t="n">
        <f aca="false">'Per item requirement'!AL162*'Global Stock listing'!$H$49</f>
        <v>0</v>
      </c>
      <c r="R162" s="368" t="n">
        <f aca="false">'Per item requirement'!S162*'Global Stock listing'!$H$34</f>
        <v>0</v>
      </c>
    </row>
    <row r="163" customFormat="false" ht="15" hidden="false" customHeight="false" outlineLevel="0" collapsed="false">
      <c r="A163" s="358"/>
      <c r="B163" s="365" t="n">
        <f aca="false">'Additional items'!$I10</f>
        <v>0</v>
      </c>
      <c r="C163" s="365"/>
      <c r="D163" s="365"/>
      <c r="E163" s="365"/>
      <c r="F163" s="365"/>
      <c r="G163" s="366" t="n">
        <f aca="false">SUM(I163:Q163)</f>
        <v>0</v>
      </c>
      <c r="H163" s="439" t="n">
        <f aca="false">SUM(I163:Q163)</f>
        <v>0</v>
      </c>
      <c r="I163" s="367" t="n">
        <f aca="false">'Per item requirement'!O163*'Global Stock listing'!$H$30</f>
        <v>0</v>
      </c>
      <c r="J163" s="368" t="n">
        <f aca="false">'Per item requirement'!P163*'Global Stock listing'!$H$31</f>
        <v>0</v>
      </c>
      <c r="K163" s="368" t="n">
        <f aca="false">'Per item requirement'!Q163*'Global Stock listing'!$H$32</f>
        <v>0</v>
      </c>
      <c r="L163" s="368" t="n">
        <f aca="false">'Per item requirement'!R163*'Global Stock listing'!$H$33</f>
        <v>0</v>
      </c>
      <c r="M163" s="368" t="n">
        <f aca="false">'Per item requirement'!T163*'Global Stock listing'!$H$35</f>
        <v>0</v>
      </c>
      <c r="N163" s="368" t="n">
        <f aca="false">'Per item requirement'!U163*'Global Stock listing'!$H$36</f>
        <v>0</v>
      </c>
      <c r="O163" s="368" t="n">
        <f aca="false">'Per item requirement'!V163*'Global Stock listing'!$H$37</f>
        <v>0</v>
      </c>
      <c r="P163" s="368" t="n">
        <f aca="false">'Per item requirement'!Z163*'Global Stock listing'!$H$41</f>
        <v>0</v>
      </c>
      <c r="Q163" s="368" t="n">
        <f aca="false">'Per item requirement'!AL163*'Global Stock listing'!$H$49</f>
        <v>0</v>
      </c>
      <c r="R163" s="368" t="n">
        <f aca="false">'Per item requirement'!S163*'Global Stock listing'!$H$34</f>
        <v>0</v>
      </c>
    </row>
    <row r="164" customFormat="false" ht="15" hidden="false" customHeight="false" outlineLevel="0" collapsed="false">
      <c r="A164" s="358"/>
      <c r="B164" s="365" t="n">
        <f aca="false">'Additional items'!$I11</f>
        <v>0</v>
      </c>
      <c r="C164" s="365"/>
      <c r="D164" s="365"/>
      <c r="E164" s="365"/>
      <c r="F164" s="365"/>
      <c r="G164" s="366" t="n">
        <f aca="false">SUM(I164:Q164)</f>
        <v>0</v>
      </c>
      <c r="H164" s="439" t="n">
        <f aca="false">SUM(I164:Q164)</f>
        <v>0</v>
      </c>
      <c r="I164" s="367" t="n">
        <f aca="false">'Per item requirement'!O164*'Global Stock listing'!$H$30</f>
        <v>0</v>
      </c>
      <c r="J164" s="368" t="n">
        <f aca="false">'Per item requirement'!P164*'Global Stock listing'!$H$31</f>
        <v>0</v>
      </c>
      <c r="K164" s="368" t="n">
        <f aca="false">'Per item requirement'!Q164*'Global Stock listing'!$H$32</f>
        <v>0</v>
      </c>
      <c r="L164" s="368" t="n">
        <f aca="false">'Per item requirement'!R164*'Global Stock listing'!$H$33</f>
        <v>0</v>
      </c>
      <c r="M164" s="368" t="n">
        <f aca="false">'Per item requirement'!T164*'Global Stock listing'!$H$35</f>
        <v>0</v>
      </c>
      <c r="N164" s="368" t="n">
        <f aca="false">'Per item requirement'!U164*'Global Stock listing'!$H$36</f>
        <v>0</v>
      </c>
      <c r="O164" s="368" t="n">
        <f aca="false">'Per item requirement'!V164*'Global Stock listing'!$H$37</f>
        <v>0</v>
      </c>
      <c r="P164" s="368" t="n">
        <f aca="false">'Per item requirement'!Z164*'Global Stock listing'!$H$41</f>
        <v>0</v>
      </c>
      <c r="Q164" s="368" t="n">
        <f aca="false">'Per item requirement'!AL164*'Global Stock listing'!$H$49</f>
        <v>0</v>
      </c>
      <c r="R164" s="368" t="n">
        <f aca="false">'Per item requirement'!S164*'Global Stock listing'!$H$34</f>
        <v>0</v>
      </c>
    </row>
    <row r="165" customFormat="false" ht="15" hidden="false" customHeight="false" outlineLevel="0" collapsed="false">
      <c r="A165" s="358"/>
      <c r="B165" s="365" t="n">
        <f aca="false">'Additional items'!$I12</f>
        <v>0</v>
      </c>
      <c r="C165" s="365"/>
      <c r="D165" s="365"/>
      <c r="E165" s="365"/>
      <c r="F165" s="365"/>
      <c r="G165" s="366" t="n">
        <f aca="false">SUM(I165:Q165)</f>
        <v>0</v>
      </c>
      <c r="H165" s="439" t="n">
        <f aca="false">SUM(I165:Q165)</f>
        <v>0</v>
      </c>
      <c r="I165" s="367" t="n">
        <f aca="false">'Per item requirement'!O165*'Global Stock listing'!$H$30</f>
        <v>0</v>
      </c>
      <c r="J165" s="368" t="n">
        <f aca="false">'Per item requirement'!P165*'Global Stock listing'!$H$31</f>
        <v>0</v>
      </c>
      <c r="K165" s="368" t="n">
        <f aca="false">'Per item requirement'!Q165*'Global Stock listing'!$H$32</f>
        <v>0</v>
      </c>
      <c r="L165" s="368" t="n">
        <f aca="false">'Per item requirement'!R165*'Global Stock listing'!$H$33</f>
        <v>0</v>
      </c>
      <c r="M165" s="368" t="n">
        <f aca="false">'Per item requirement'!T165*'Global Stock listing'!$H$35</f>
        <v>0</v>
      </c>
      <c r="N165" s="368" t="n">
        <f aca="false">'Per item requirement'!U165*'Global Stock listing'!$H$36</f>
        <v>0</v>
      </c>
      <c r="O165" s="368" t="n">
        <f aca="false">'Per item requirement'!V165*'Global Stock listing'!$H$37</f>
        <v>0</v>
      </c>
      <c r="P165" s="368" t="n">
        <f aca="false">'Per item requirement'!Z165*'Global Stock listing'!$H$41</f>
        <v>0</v>
      </c>
      <c r="Q165" s="368" t="n">
        <f aca="false">'Per item requirement'!AL165*'Global Stock listing'!$H$49</f>
        <v>0</v>
      </c>
      <c r="R165" s="368" t="n">
        <f aca="false">'Per item requirement'!S165*'Global Stock listing'!$H$34</f>
        <v>0</v>
      </c>
    </row>
    <row r="166" customFormat="false" ht="15" hidden="false" customHeight="false" outlineLevel="0" collapsed="false">
      <c r="A166" s="358"/>
      <c r="B166" s="365" t="n">
        <f aca="false">'Additional items'!$I13</f>
        <v>0</v>
      </c>
      <c r="C166" s="365"/>
      <c r="D166" s="365"/>
      <c r="E166" s="365"/>
      <c r="F166" s="365"/>
      <c r="G166" s="366" t="n">
        <f aca="false">SUM(I166:Q166)</f>
        <v>0</v>
      </c>
      <c r="H166" s="439" t="n">
        <f aca="false">SUM(I166:Q166)</f>
        <v>0</v>
      </c>
      <c r="I166" s="367" t="n">
        <f aca="false">'Per item requirement'!O166*'Global Stock listing'!$H$30</f>
        <v>0</v>
      </c>
      <c r="J166" s="368" t="n">
        <f aca="false">'Per item requirement'!P166*'Global Stock listing'!$H$31</f>
        <v>0</v>
      </c>
      <c r="K166" s="368" t="n">
        <f aca="false">'Per item requirement'!Q166*'Global Stock listing'!$H$32</f>
        <v>0</v>
      </c>
      <c r="L166" s="368" t="n">
        <f aca="false">'Per item requirement'!R166*'Global Stock listing'!$H$33</f>
        <v>0</v>
      </c>
      <c r="M166" s="368" t="n">
        <f aca="false">'Per item requirement'!T166*'Global Stock listing'!$H$35</f>
        <v>0</v>
      </c>
      <c r="N166" s="368" t="n">
        <f aca="false">'Per item requirement'!U166*'Global Stock listing'!$H$36</f>
        <v>0</v>
      </c>
      <c r="O166" s="368" t="n">
        <f aca="false">'Per item requirement'!V166*'Global Stock listing'!$H$37</f>
        <v>0</v>
      </c>
      <c r="P166" s="368" t="n">
        <f aca="false">'Per item requirement'!Z166*'Global Stock listing'!$H$41</f>
        <v>0</v>
      </c>
      <c r="Q166" s="368" t="n">
        <f aca="false">'Per item requirement'!AL166*'Global Stock listing'!$H$49</f>
        <v>0</v>
      </c>
      <c r="R166" s="368" t="n">
        <f aca="false">'Per item requirement'!S166*'Global Stock listing'!$H$34</f>
        <v>0</v>
      </c>
    </row>
    <row r="167" customFormat="false" ht="15" hidden="false" customHeight="false" outlineLevel="0" collapsed="false">
      <c r="A167" s="358"/>
      <c r="B167" s="365" t="n">
        <f aca="false">'Additional items'!$I14</f>
        <v>0</v>
      </c>
      <c r="C167" s="365"/>
      <c r="D167" s="365"/>
      <c r="E167" s="365"/>
      <c r="F167" s="365"/>
      <c r="G167" s="366" t="n">
        <f aca="false">SUM(I167:Q167)</f>
        <v>0</v>
      </c>
      <c r="H167" s="439" t="n">
        <f aca="false">SUM(I167:Q167)</f>
        <v>0</v>
      </c>
      <c r="I167" s="367" t="n">
        <f aca="false">'Per item requirement'!O167*'Global Stock listing'!$H$30</f>
        <v>0</v>
      </c>
      <c r="J167" s="368" t="n">
        <f aca="false">'Per item requirement'!P167*'Global Stock listing'!$H$31</f>
        <v>0</v>
      </c>
      <c r="K167" s="368" t="n">
        <f aca="false">'Per item requirement'!Q167*'Global Stock listing'!$H$32</f>
        <v>0</v>
      </c>
      <c r="L167" s="368" t="n">
        <f aca="false">'Per item requirement'!R167*'Global Stock listing'!$H$33</f>
        <v>0</v>
      </c>
      <c r="M167" s="368" t="n">
        <f aca="false">'Per item requirement'!T167*'Global Stock listing'!$H$35</f>
        <v>0</v>
      </c>
      <c r="N167" s="368" t="n">
        <f aca="false">'Per item requirement'!U167*'Global Stock listing'!$H$36</f>
        <v>0</v>
      </c>
      <c r="O167" s="368" t="n">
        <f aca="false">'Per item requirement'!V167*'Global Stock listing'!$H$37</f>
        <v>0</v>
      </c>
      <c r="P167" s="368" t="n">
        <f aca="false">'Per item requirement'!Z167*'Global Stock listing'!$H$41</f>
        <v>0</v>
      </c>
      <c r="Q167" s="368" t="n">
        <f aca="false">'Per item requirement'!AL167*'Global Stock listing'!$H$49</f>
        <v>0</v>
      </c>
      <c r="R167" s="368" t="n">
        <f aca="false">'Per item requirement'!S167*'Global Stock listing'!$H$34</f>
        <v>0</v>
      </c>
    </row>
    <row r="168" customFormat="false" ht="15" hidden="false" customHeight="false" outlineLevel="0" collapsed="false">
      <c r="A168" s="358"/>
      <c r="B168" s="365" t="n">
        <f aca="false">'Additional items'!$I15</f>
        <v>0</v>
      </c>
      <c r="C168" s="365"/>
      <c r="D168" s="365"/>
      <c r="E168" s="365"/>
      <c r="F168" s="365"/>
      <c r="G168" s="366" t="n">
        <f aca="false">SUM(I168:Q168)</f>
        <v>0</v>
      </c>
      <c r="H168" s="439" t="n">
        <f aca="false">SUM(I168:Q168)</f>
        <v>0</v>
      </c>
      <c r="I168" s="367" t="n">
        <f aca="false">'Per item requirement'!O168*'Global Stock listing'!$H$30</f>
        <v>0</v>
      </c>
      <c r="J168" s="368" t="n">
        <f aca="false">'Per item requirement'!P168*'Global Stock listing'!$H$31</f>
        <v>0</v>
      </c>
      <c r="K168" s="368" t="n">
        <f aca="false">'Per item requirement'!Q168*'Global Stock listing'!$H$32</f>
        <v>0</v>
      </c>
      <c r="L168" s="368" t="n">
        <f aca="false">'Per item requirement'!R168*'Global Stock listing'!$H$33</f>
        <v>0</v>
      </c>
      <c r="M168" s="368" t="n">
        <f aca="false">'Per item requirement'!T168*'Global Stock listing'!$H$35</f>
        <v>0</v>
      </c>
      <c r="N168" s="368" t="n">
        <f aca="false">'Per item requirement'!U168*'Global Stock listing'!$H$36</f>
        <v>0</v>
      </c>
      <c r="O168" s="368" t="n">
        <f aca="false">'Per item requirement'!V168*'Global Stock listing'!$H$37</f>
        <v>0</v>
      </c>
      <c r="P168" s="368" t="n">
        <f aca="false">'Per item requirement'!Z168*'Global Stock listing'!$H$41</f>
        <v>0</v>
      </c>
      <c r="Q168" s="368" t="n">
        <f aca="false">'Per item requirement'!AL168*'Global Stock listing'!$H$49</f>
        <v>0</v>
      </c>
      <c r="R168" s="368" t="n">
        <f aca="false">'Per item requirement'!S168*'Global Stock listing'!$H$34</f>
        <v>0</v>
      </c>
    </row>
    <row r="169" customFormat="false" ht="15" hidden="false" customHeight="false" outlineLevel="0" collapsed="false">
      <c r="A169" s="358"/>
      <c r="B169" s="365" t="n">
        <f aca="false">'Additional items'!$I16</f>
        <v>0</v>
      </c>
      <c r="C169" s="365"/>
      <c r="D169" s="365"/>
      <c r="E169" s="365"/>
      <c r="F169" s="365"/>
      <c r="G169" s="366" t="n">
        <f aca="false">SUM(I169:Q169)</f>
        <v>0</v>
      </c>
      <c r="H169" s="439" t="n">
        <f aca="false">SUM(I169:Q169)</f>
        <v>0</v>
      </c>
      <c r="I169" s="367" t="n">
        <f aca="false">'Per item requirement'!O169*'Global Stock listing'!$H$30</f>
        <v>0</v>
      </c>
      <c r="J169" s="368" t="n">
        <f aca="false">'Per item requirement'!P169*'Global Stock listing'!$H$31</f>
        <v>0</v>
      </c>
      <c r="K169" s="368" t="n">
        <f aca="false">'Per item requirement'!Q169*'Global Stock listing'!$H$32</f>
        <v>0</v>
      </c>
      <c r="L169" s="368" t="n">
        <f aca="false">'Per item requirement'!R169*'Global Stock listing'!$H$33</f>
        <v>0</v>
      </c>
      <c r="M169" s="368" t="n">
        <f aca="false">'Per item requirement'!T169*'Global Stock listing'!$H$35</f>
        <v>0</v>
      </c>
      <c r="N169" s="368" t="n">
        <f aca="false">'Per item requirement'!U169*'Global Stock listing'!$H$36</f>
        <v>0</v>
      </c>
      <c r="O169" s="368" t="n">
        <f aca="false">'Per item requirement'!V169*'Global Stock listing'!$H$37</f>
        <v>0</v>
      </c>
      <c r="P169" s="368" t="n">
        <f aca="false">'Per item requirement'!Z169*'Global Stock listing'!$H$41</f>
        <v>0</v>
      </c>
      <c r="Q169" s="368" t="n">
        <f aca="false">'Per item requirement'!AL169*'Global Stock listing'!$H$49</f>
        <v>0</v>
      </c>
      <c r="R169" s="368" t="n">
        <f aca="false">'Per item requirement'!S169*'Global Stock listing'!$H$34</f>
        <v>0</v>
      </c>
    </row>
    <row r="170" customFormat="false" ht="15" hidden="false" customHeight="false" outlineLevel="0" collapsed="false">
      <c r="A170" s="358"/>
      <c r="B170" s="365" t="n">
        <f aca="false">'Additional items'!$I17</f>
        <v>0</v>
      </c>
      <c r="C170" s="365"/>
      <c r="D170" s="365"/>
      <c r="E170" s="365"/>
      <c r="F170" s="365"/>
      <c r="G170" s="366" t="n">
        <f aca="false">SUM(I170:Q170)</f>
        <v>0</v>
      </c>
      <c r="H170" s="439" t="n">
        <f aca="false">SUM(I170:Q170)</f>
        <v>0</v>
      </c>
      <c r="I170" s="367" t="n">
        <f aca="false">'Per item requirement'!O170*'Global Stock listing'!$H$30</f>
        <v>0</v>
      </c>
      <c r="J170" s="368" t="n">
        <f aca="false">'Per item requirement'!P170*'Global Stock listing'!$H$31</f>
        <v>0</v>
      </c>
      <c r="K170" s="368" t="n">
        <f aca="false">'Per item requirement'!Q170*'Global Stock listing'!$H$32</f>
        <v>0</v>
      </c>
      <c r="L170" s="368" t="n">
        <f aca="false">'Per item requirement'!R170*'Global Stock listing'!$H$33</f>
        <v>0</v>
      </c>
      <c r="M170" s="368" t="n">
        <f aca="false">'Per item requirement'!T170*'Global Stock listing'!$H$35</f>
        <v>0</v>
      </c>
      <c r="N170" s="368" t="n">
        <f aca="false">'Per item requirement'!U170*'Global Stock listing'!$H$36</f>
        <v>0</v>
      </c>
      <c r="O170" s="368" t="n">
        <f aca="false">'Per item requirement'!V170*'Global Stock listing'!$H$37</f>
        <v>0</v>
      </c>
      <c r="P170" s="368" t="n">
        <f aca="false">'Per item requirement'!Z170*'Global Stock listing'!$H$41</f>
        <v>0</v>
      </c>
      <c r="Q170" s="368" t="n">
        <f aca="false">'Per item requirement'!AL170*'Global Stock listing'!$H$49</f>
        <v>0</v>
      </c>
      <c r="R170" s="368" t="n">
        <f aca="false">'Per item requirement'!S170*'Global Stock listing'!$H$34</f>
        <v>0</v>
      </c>
    </row>
    <row r="171" customFormat="false" ht="15" hidden="false" customHeight="false" outlineLevel="0" collapsed="false">
      <c r="A171" s="358"/>
      <c r="B171" s="365" t="n">
        <f aca="false">'Additional items'!$I18</f>
        <v>0</v>
      </c>
      <c r="C171" s="365"/>
      <c r="D171" s="365"/>
      <c r="E171" s="365"/>
      <c r="F171" s="365"/>
      <c r="G171" s="366" t="n">
        <f aca="false">SUM(I171:Q171)</f>
        <v>0</v>
      </c>
      <c r="H171" s="439" t="n">
        <f aca="false">SUM(I171:Q171)</f>
        <v>0</v>
      </c>
      <c r="I171" s="367" t="n">
        <f aca="false">'Per item requirement'!O171*'Global Stock listing'!$H$30</f>
        <v>0</v>
      </c>
      <c r="J171" s="368" t="n">
        <f aca="false">'Per item requirement'!P171*'Global Stock listing'!$H$31</f>
        <v>0</v>
      </c>
      <c r="K171" s="368" t="n">
        <f aca="false">'Per item requirement'!Q171*'Global Stock listing'!$H$32</f>
        <v>0</v>
      </c>
      <c r="L171" s="368" t="n">
        <f aca="false">'Per item requirement'!R171*'Global Stock listing'!$H$33</f>
        <v>0</v>
      </c>
      <c r="M171" s="368" t="n">
        <f aca="false">'Per item requirement'!T171*'Global Stock listing'!$H$35</f>
        <v>0</v>
      </c>
      <c r="N171" s="368" t="n">
        <f aca="false">'Per item requirement'!U171*'Global Stock listing'!$H$36</f>
        <v>0</v>
      </c>
      <c r="O171" s="368" t="n">
        <f aca="false">'Per item requirement'!V171*'Global Stock listing'!$H$37</f>
        <v>0</v>
      </c>
      <c r="P171" s="368" t="n">
        <f aca="false">'Per item requirement'!Z171*'Global Stock listing'!$H$41</f>
        <v>0</v>
      </c>
      <c r="Q171" s="368" t="n">
        <f aca="false">'Per item requirement'!AL171*'Global Stock listing'!$H$49</f>
        <v>0</v>
      </c>
      <c r="R171" s="368" t="n">
        <f aca="false">'Per item requirement'!S171*'Global Stock listing'!$H$34</f>
        <v>0</v>
      </c>
    </row>
    <row r="172" customFormat="false" ht="15" hidden="false" customHeight="false" outlineLevel="0" collapsed="false">
      <c r="A172" s="358"/>
      <c r="B172" s="365" t="n">
        <f aca="false">'Additional items'!$I19</f>
        <v>0</v>
      </c>
      <c r="C172" s="365"/>
      <c r="D172" s="365"/>
      <c r="E172" s="365"/>
      <c r="F172" s="365"/>
      <c r="G172" s="366" t="n">
        <f aca="false">SUM(I172:Q172)</f>
        <v>0</v>
      </c>
      <c r="H172" s="439" t="n">
        <f aca="false">SUM(I172:Q172)</f>
        <v>0</v>
      </c>
      <c r="I172" s="367" t="n">
        <f aca="false">'Per item requirement'!O172*'Global Stock listing'!$H$30</f>
        <v>0</v>
      </c>
      <c r="J172" s="368" t="n">
        <f aca="false">'Per item requirement'!P172*'Global Stock listing'!$H$31</f>
        <v>0</v>
      </c>
      <c r="K172" s="368" t="n">
        <f aca="false">'Per item requirement'!Q172*'Global Stock listing'!$H$32</f>
        <v>0</v>
      </c>
      <c r="L172" s="368" t="n">
        <f aca="false">'Per item requirement'!R172*'Global Stock listing'!$H$33</f>
        <v>0</v>
      </c>
      <c r="M172" s="368" t="n">
        <f aca="false">'Per item requirement'!T172*'Global Stock listing'!$H$35</f>
        <v>0</v>
      </c>
      <c r="N172" s="368" t="n">
        <f aca="false">'Per item requirement'!U172*'Global Stock listing'!$H$36</f>
        <v>0</v>
      </c>
      <c r="O172" s="368" t="n">
        <f aca="false">'Per item requirement'!V172*'Global Stock listing'!$H$37</f>
        <v>0</v>
      </c>
      <c r="P172" s="368" t="n">
        <f aca="false">'Per item requirement'!Z172*'Global Stock listing'!$H$41</f>
        <v>0</v>
      </c>
      <c r="Q172" s="368" t="n">
        <f aca="false">'Per item requirement'!AL172*'Global Stock listing'!$H$49</f>
        <v>0</v>
      </c>
      <c r="R172" s="368" t="n">
        <f aca="false">'Per item requirement'!S172*'Global Stock listing'!$H$34</f>
        <v>0</v>
      </c>
    </row>
    <row r="173" customFormat="false" ht="15" hidden="false" customHeight="false" outlineLevel="0" collapsed="false">
      <c r="A173" s="358"/>
      <c r="B173" s="365" t="n">
        <f aca="false">'Additional items'!$I20</f>
        <v>0</v>
      </c>
      <c r="C173" s="365"/>
      <c r="D173" s="365"/>
      <c r="E173" s="365"/>
      <c r="F173" s="365"/>
      <c r="G173" s="366" t="n">
        <f aca="false">SUM(I173:Q173)</f>
        <v>0</v>
      </c>
      <c r="H173" s="439" t="n">
        <f aca="false">SUM(I173:Q173)</f>
        <v>0</v>
      </c>
      <c r="I173" s="367" t="n">
        <f aca="false">'Per item requirement'!O173*'Global Stock listing'!$H$30</f>
        <v>0</v>
      </c>
      <c r="J173" s="368" t="n">
        <f aca="false">'Per item requirement'!P173*'Global Stock listing'!$H$31</f>
        <v>0</v>
      </c>
      <c r="K173" s="368" t="n">
        <f aca="false">'Per item requirement'!Q173*'Global Stock listing'!$H$32</f>
        <v>0</v>
      </c>
      <c r="L173" s="368" t="n">
        <f aca="false">'Per item requirement'!R173*'Global Stock listing'!$H$33</f>
        <v>0</v>
      </c>
      <c r="M173" s="368" t="n">
        <f aca="false">'Per item requirement'!T173*'Global Stock listing'!$H$35</f>
        <v>0</v>
      </c>
      <c r="N173" s="368" t="n">
        <f aca="false">'Per item requirement'!U173*'Global Stock listing'!$H$36</f>
        <v>0</v>
      </c>
      <c r="O173" s="368" t="n">
        <f aca="false">'Per item requirement'!V173*'Global Stock listing'!$H$37</f>
        <v>0</v>
      </c>
      <c r="P173" s="368" t="n">
        <f aca="false">'Per item requirement'!Z173*'Global Stock listing'!$H$41</f>
        <v>0</v>
      </c>
      <c r="Q173" s="368" t="n">
        <f aca="false">'Per item requirement'!AL173*'Global Stock listing'!$H$49</f>
        <v>0</v>
      </c>
      <c r="R173" s="368" t="n">
        <f aca="false">'Per item requirement'!S173*'Global Stock listing'!$H$34</f>
        <v>0</v>
      </c>
    </row>
    <row r="174" customFormat="false" ht="15" hidden="false" customHeight="false" outlineLevel="0" collapsed="false">
      <c r="A174" s="358"/>
      <c r="B174" s="365" t="n">
        <f aca="false">'Additional items'!$I21</f>
        <v>0</v>
      </c>
      <c r="C174" s="365"/>
      <c r="D174" s="365"/>
      <c r="E174" s="365"/>
      <c r="F174" s="365"/>
      <c r="G174" s="366" t="n">
        <f aca="false">SUM(I174:Q174)</f>
        <v>0</v>
      </c>
      <c r="H174" s="439" t="n">
        <f aca="false">SUM(I174:Q174)</f>
        <v>0</v>
      </c>
      <c r="I174" s="367" t="n">
        <f aca="false">'Per item requirement'!O174*'Global Stock listing'!$H$30</f>
        <v>0</v>
      </c>
      <c r="J174" s="368" t="n">
        <f aca="false">'Per item requirement'!P174*'Global Stock listing'!$H$31</f>
        <v>0</v>
      </c>
      <c r="K174" s="368" t="n">
        <f aca="false">'Per item requirement'!Q174*'Global Stock listing'!$H$32</f>
        <v>0</v>
      </c>
      <c r="L174" s="368" t="n">
        <f aca="false">'Per item requirement'!R174*'Global Stock listing'!$H$33</f>
        <v>0</v>
      </c>
      <c r="M174" s="368" t="n">
        <f aca="false">'Per item requirement'!T174*'Global Stock listing'!$H$35</f>
        <v>0</v>
      </c>
      <c r="N174" s="368" t="n">
        <f aca="false">'Per item requirement'!U174*'Global Stock listing'!$H$36</f>
        <v>0</v>
      </c>
      <c r="O174" s="368" t="n">
        <f aca="false">'Per item requirement'!V174*'Global Stock listing'!$H$37</f>
        <v>0</v>
      </c>
      <c r="P174" s="368" t="n">
        <f aca="false">'Per item requirement'!Z174*'Global Stock listing'!$H$41</f>
        <v>0</v>
      </c>
      <c r="Q174" s="368" t="n">
        <f aca="false">'Per item requirement'!AL174*'Global Stock listing'!$H$49</f>
        <v>0</v>
      </c>
      <c r="R174" s="368" t="n">
        <f aca="false">'Per item requirement'!S174*'Global Stock listing'!$H$34</f>
        <v>0</v>
      </c>
    </row>
    <row r="175" customFormat="false" ht="15" hidden="false" customHeight="false" outlineLevel="0" collapsed="false">
      <c r="A175" s="358"/>
      <c r="B175" s="365" t="n">
        <f aca="false">'Additional items'!$I22</f>
        <v>0</v>
      </c>
      <c r="C175" s="365"/>
      <c r="D175" s="365"/>
      <c r="E175" s="365"/>
      <c r="F175" s="365"/>
      <c r="G175" s="366" t="n">
        <f aca="false">SUM(I175:Q175)</f>
        <v>0</v>
      </c>
      <c r="H175" s="439" t="n">
        <f aca="false">SUM(I175:Q175)</f>
        <v>0</v>
      </c>
      <c r="I175" s="367" t="n">
        <f aca="false">'Per item requirement'!O175*'Global Stock listing'!$H$30</f>
        <v>0</v>
      </c>
      <c r="J175" s="368" t="n">
        <f aca="false">'Per item requirement'!P175*'Global Stock listing'!$H$31</f>
        <v>0</v>
      </c>
      <c r="K175" s="368" t="n">
        <f aca="false">'Per item requirement'!Q175*'Global Stock listing'!$H$32</f>
        <v>0</v>
      </c>
      <c r="L175" s="368" t="n">
        <f aca="false">'Per item requirement'!R175*'Global Stock listing'!$H$33</f>
        <v>0</v>
      </c>
      <c r="M175" s="368" t="n">
        <f aca="false">'Per item requirement'!T175*'Global Stock listing'!$H$35</f>
        <v>0</v>
      </c>
      <c r="N175" s="368" t="n">
        <f aca="false">'Per item requirement'!U175*'Global Stock listing'!$H$36</f>
        <v>0</v>
      </c>
      <c r="O175" s="368" t="n">
        <f aca="false">'Per item requirement'!V175*'Global Stock listing'!$H$37</f>
        <v>0</v>
      </c>
      <c r="P175" s="368" t="n">
        <f aca="false">'Per item requirement'!Z175*'Global Stock listing'!$H$41</f>
        <v>0</v>
      </c>
      <c r="Q175" s="368" t="n">
        <f aca="false">'Per item requirement'!AL175*'Global Stock listing'!$H$49</f>
        <v>0</v>
      </c>
      <c r="R175" s="368" t="n">
        <f aca="false">'Per item requirement'!S175*'Global Stock listing'!$H$34</f>
        <v>0</v>
      </c>
    </row>
    <row r="176" customFormat="false" ht="15" hidden="false" customHeight="false" outlineLevel="0" collapsed="false">
      <c r="A176" s="358"/>
      <c r="B176" s="365" t="n">
        <f aca="false">'Additional items'!$I23</f>
        <v>0</v>
      </c>
      <c r="C176" s="365"/>
      <c r="D176" s="365"/>
      <c r="E176" s="365"/>
      <c r="F176" s="365"/>
      <c r="G176" s="366" t="n">
        <f aca="false">SUM(I176:Q176)</f>
        <v>0</v>
      </c>
      <c r="H176" s="439" t="n">
        <f aca="false">SUM(I176:Q176)</f>
        <v>0</v>
      </c>
      <c r="I176" s="367" t="n">
        <f aca="false">'Per item requirement'!O176*'Global Stock listing'!$H$30</f>
        <v>0</v>
      </c>
      <c r="J176" s="368" t="n">
        <f aca="false">'Per item requirement'!P176*'Global Stock listing'!$H$31</f>
        <v>0</v>
      </c>
      <c r="K176" s="368" t="n">
        <f aca="false">'Per item requirement'!Q176*'Global Stock listing'!$H$32</f>
        <v>0</v>
      </c>
      <c r="L176" s="368" t="n">
        <f aca="false">'Per item requirement'!R176*'Global Stock listing'!$H$33</f>
        <v>0</v>
      </c>
      <c r="M176" s="368" t="n">
        <f aca="false">'Per item requirement'!T176*'Global Stock listing'!$H$35</f>
        <v>0</v>
      </c>
      <c r="N176" s="368" t="n">
        <f aca="false">'Per item requirement'!U176*'Global Stock listing'!$H$36</f>
        <v>0</v>
      </c>
      <c r="O176" s="368" t="n">
        <f aca="false">'Per item requirement'!V176*'Global Stock listing'!$H$37</f>
        <v>0</v>
      </c>
      <c r="P176" s="368" t="n">
        <f aca="false">'Per item requirement'!Z176*'Global Stock listing'!$H$41</f>
        <v>0</v>
      </c>
      <c r="Q176" s="368" t="n">
        <f aca="false">'Per item requirement'!AL176*'Global Stock listing'!$H$49</f>
        <v>0</v>
      </c>
      <c r="R176" s="368" t="n">
        <f aca="false">'Per item requirement'!S176*'Global Stock listing'!$H$34</f>
        <v>0</v>
      </c>
    </row>
    <row r="177" customFormat="false" ht="15" hidden="false" customHeight="false" outlineLevel="0" collapsed="false">
      <c r="A177" s="358"/>
      <c r="B177" s="365" t="n">
        <f aca="false">'Additional items'!$I24</f>
        <v>0</v>
      </c>
      <c r="C177" s="365"/>
      <c r="D177" s="365"/>
      <c r="E177" s="365"/>
      <c r="F177" s="365"/>
      <c r="G177" s="366" t="n">
        <f aca="false">SUM(I177:Q177)</f>
        <v>0</v>
      </c>
      <c r="H177" s="439" t="n">
        <f aca="false">SUM(I177:Q177)</f>
        <v>0</v>
      </c>
      <c r="I177" s="367" t="n">
        <f aca="false">'Per item requirement'!O177*'Global Stock listing'!$H$30</f>
        <v>0</v>
      </c>
      <c r="J177" s="368" t="n">
        <f aca="false">'Per item requirement'!P177*'Global Stock listing'!$H$31</f>
        <v>0</v>
      </c>
      <c r="K177" s="368" t="n">
        <f aca="false">'Per item requirement'!Q177*'Global Stock listing'!$H$32</f>
        <v>0</v>
      </c>
      <c r="L177" s="368" t="n">
        <f aca="false">'Per item requirement'!R177*'Global Stock listing'!$H$33</f>
        <v>0</v>
      </c>
      <c r="M177" s="368" t="n">
        <f aca="false">'Per item requirement'!T177*'Global Stock listing'!$H$35</f>
        <v>0</v>
      </c>
      <c r="N177" s="368" t="n">
        <f aca="false">'Per item requirement'!U177*'Global Stock listing'!$H$36</f>
        <v>0</v>
      </c>
      <c r="O177" s="368" t="n">
        <f aca="false">'Per item requirement'!V177*'Global Stock listing'!$H$37</f>
        <v>0</v>
      </c>
      <c r="P177" s="368" t="n">
        <f aca="false">'Per item requirement'!Z177*'Global Stock listing'!$H$41</f>
        <v>0</v>
      </c>
      <c r="Q177" s="368" t="n">
        <f aca="false">'Per item requirement'!AL177*'Global Stock listing'!$H$49</f>
        <v>0</v>
      </c>
      <c r="R177" s="368" t="n">
        <f aca="false">'Per item requirement'!S177*'Global Stock listing'!$H$34</f>
        <v>0</v>
      </c>
    </row>
    <row r="178" customFormat="false" ht="15" hidden="false" customHeight="false" outlineLevel="0" collapsed="false">
      <c r="A178" s="358"/>
      <c r="B178" s="365" t="n">
        <f aca="false">'Additional items'!$I25</f>
        <v>0</v>
      </c>
      <c r="C178" s="365"/>
      <c r="D178" s="365"/>
      <c r="E178" s="365"/>
      <c r="F178" s="365"/>
      <c r="G178" s="366" t="n">
        <f aca="false">SUM(I178:Q178)</f>
        <v>0</v>
      </c>
      <c r="H178" s="439" t="n">
        <f aca="false">SUM(I178:Q178)</f>
        <v>0</v>
      </c>
      <c r="I178" s="367" t="n">
        <f aca="false">'Per item requirement'!O178*'Global Stock listing'!$H$30</f>
        <v>0</v>
      </c>
      <c r="J178" s="368" t="n">
        <f aca="false">'Per item requirement'!P178*'Global Stock listing'!$H$31</f>
        <v>0</v>
      </c>
      <c r="K178" s="368" t="n">
        <f aca="false">'Per item requirement'!Q178*'Global Stock listing'!$H$32</f>
        <v>0</v>
      </c>
      <c r="L178" s="368" t="n">
        <f aca="false">'Per item requirement'!R178*'Global Stock listing'!$H$33</f>
        <v>0</v>
      </c>
      <c r="M178" s="368" t="n">
        <f aca="false">'Per item requirement'!T178*'Global Stock listing'!$H$35</f>
        <v>0</v>
      </c>
      <c r="N178" s="368" t="n">
        <f aca="false">'Per item requirement'!U178*'Global Stock listing'!$H$36</f>
        <v>0</v>
      </c>
      <c r="O178" s="368" t="n">
        <f aca="false">'Per item requirement'!V178*'Global Stock listing'!$H$37</f>
        <v>0</v>
      </c>
      <c r="P178" s="368" t="n">
        <f aca="false">'Per item requirement'!Z178*'Global Stock listing'!$H$41</f>
        <v>0</v>
      </c>
      <c r="Q178" s="368" t="n">
        <f aca="false">'Per item requirement'!AL178*'Global Stock listing'!$H$49</f>
        <v>0</v>
      </c>
      <c r="R178" s="368" t="n">
        <f aca="false">'Per item requirement'!S178*'Global Stock listing'!$H$34</f>
        <v>0</v>
      </c>
    </row>
    <row r="179" customFormat="false" ht="15" hidden="false" customHeight="false" outlineLevel="0" collapsed="false">
      <c r="A179" s="358"/>
      <c r="B179" s="372" t="n">
        <f aca="false">'Additional items'!$I26</f>
        <v>0</v>
      </c>
      <c r="C179" s="372"/>
      <c r="D179" s="372"/>
      <c r="E179" s="372"/>
      <c r="F179" s="372"/>
      <c r="G179" s="373" t="n">
        <f aca="false">SUM(I179:Q179)</f>
        <v>0</v>
      </c>
      <c r="H179" s="440" t="n">
        <f aca="false">SUM(I179:Q179)</f>
        <v>0</v>
      </c>
      <c r="I179" s="374" t="n">
        <f aca="false">'Per item requirement'!O179*'Global Stock listing'!$H$30</f>
        <v>0</v>
      </c>
      <c r="J179" s="375" t="n">
        <f aca="false">'Per item requirement'!P179*'Global Stock listing'!$H$31</f>
        <v>0</v>
      </c>
      <c r="K179" s="375" t="n">
        <f aca="false">'Per item requirement'!Q179*'Global Stock listing'!$H$32</f>
        <v>0</v>
      </c>
      <c r="L179" s="375" t="n">
        <f aca="false">'Per item requirement'!R179*'Global Stock listing'!$H$33</f>
        <v>0</v>
      </c>
      <c r="M179" s="375" t="n">
        <f aca="false">'Per item requirement'!T179*'Global Stock listing'!$H$35</f>
        <v>0</v>
      </c>
      <c r="N179" s="375" t="n">
        <f aca="false">'Per item requirement'!U179*'Global Stock listing'!$H$36</f>
        <v>0</v>
      </c>
      <c r="O179" s="375" t="n">
        <f aca="false">'Per item requirement'!V179*'Global Stock listing'!$H$37</f>
        <v>0</v>
      </c>
      <c r="P179" s="375" t="n">
        <f aca="false">'Per item requirement'!Z179*'Global Stock listing'!$H$41</f>
        <v>0</v>
      </c>
      <c r="Q179" s="375" t="n">
        <f aca="false">'Per item requirement'!AL179*'Global Stock listing'!$H$49</f>
        <v>0</v>
      </c>
      <c r="R179" s="375" t="n">
        <f aca="false">'Per item requirement'!S179*'Global Stock listing'!$H$34</f>
        <v>0</v>
      </c>
    </row>
    <row r="180" customFormat="false" ht="59.25" hidden="false" customHeight="false" outlineLevel="0" collapsed="false">
      <c r="A180" s="378" t="s">
        <v>186</v>
      </c>
      <c r="B180" s="379" t="s">
        <v>187</v>
      </c>
      <c r="C180" s="379"/>
      <c r="D180" s="379"/>
      <c r="E180" s="379"/>
      <c r="F180" s="379"/>
      <c r="G180" s="380" t="n">
        <f aca="false">SUM(I180:Q180)</f>
        <v>0</v>
      </c>
      <c r="H180" s="438" t="n">
        <f aca="false">SUM(I180:Q180)</f>
        <v>0</v>
      </c>
      <c r="I180" s="381" t="n">
        <f aca="false">'Per item requirement'!O180*'Global Stock listing'!$H$30</f>
        <v>0</v>
      </c>
      <c r="J180" s="382" t="n">
        <f aca="false">'Per item requirement'!P180*'Global Stock listing'!$H$31</f>
        <v>0</v>
      </c>
      <c r="K180" s="382" t="n">
        <f aca="false">'Per item requirement'!Q180*'Global Stock listing'!$H$32</f>
        <v>0</v>
      </c>
      <c r="L180" s="382" t="n">
        <f aca="false">'Per item requirement'!R180*'Global Stock listing'!$H$33</f>
        <v>0</v>
      </c>
      <c r="M180" s="382" t="n">
        <f aca="false">'Per item requirement'!T180*'Global Stock listing'!$H$35</f>
        <v>0</v>
      </c>
      <c r="N180" s="382" t="n">
        <f aca="false">'Per item requirement'!U180*'Global Stock listing'!$H$36</f>
        <v>0</v>
      </c>
      <c r="O180" s="382" t="n">
        <f aca="false">'Per item requirement'!V180*'Global Stock listing'!$H$37</f>
        <v>0</v>
      </c>
      <c r="P180" s="382" t="n">
        <f aca="false">'Per item requirement'!Z180*'Global Stock listing'!$H$41</f>
        <v>0</v>
      </c>
      <c r="Q180" s="382" t="n">
        <f aca="false">'Per item requirement'!AL180*'Global Stock listing'!$H$49</f>
        <v>0</v>
      </c>
      <c r="R180" s="382" t="n">
        <f aca="false">'Per item requirement'!S180*'Global Stock listing'!$H$34</f>
        <v>0</v>
      </c>
    </row>
    <row r="181" customFormat="false" ht="15" hidden="false" customHeight="false" outlineLevel="0" collapsed="false">
      <c r="A181" s="378"/>
      <c r="B181" s="385" t="s">
        <v>188</v>
      </c>
      <c r="C181" s="385"/>
      <c r="D181" s="385"/>
      <c r="E181" s="385"/>
      <c r="F181" s="385"/>
      <c r="G181" s="386" t="n">
        <f aca="false">SUM(I181:Q181)</f>
        <v>0</v>
      </c>
      <c r="H181" s="439" t="n">
        <f aca="false">SUM(I181:Q181)</f>
        <v>0</v>
      </c>
      <c r="I181" s="387" t="n">
        <f aca="false">'Per item requirement'!O181*'Global Stock listing'!$H$30</f>
        <v>0</v>
      </c>
      <c r="J181" s="388" t="n">
        <f aca="false">'Per item requirement'!P181*'Global Stock listing'!$H$31</f>
        <v>0</v>
      </c>
      <c r="K181" s="388" t="n">
        <f aca="false">'Per item requirement'!Q181*'Global Stock listing'!$H$32</f>
        <v>0</v>
      </c>
      <c r="L181" s="388" t="n">
        <f aca="false">'Per item requirement'!R181*'Global Stock listing'!$H$33</f>
        <v>0</v>
      </c>
      <c r="M181" s="388" t="n">
        <f aca="false">'Per item requirement'!T181*'Global Stock listing'!$H$35</f>
        <v>0</v>
      </c>
      <c r="N181" s="388" t="n">
        <f aca="false">'Per item requirement'!U181*'Global Stock listing'!$H$36</f>
        <v>0</v>
      </c>
      <c r="O181" s="388" t="n">
        <f aca="false">'Per item requirement'!V181*'Global Stock listing'!$H$37</f>
        <v>0</v>
      </c>
      <c r="P181" s="388" t="n">
        <f aca="false">'Per item requirement'!Z181*'Global Stock listing'!$H$41</f>
        <v>0</v>
      </c>
      <c r="Q181" s="388" t="n">
        <f aca="false">'Per item requirement'!AL181*'Global Stock listing'!$H$49</f>
        <v>0</v>
      </c>
      <c r="R181" s="388" t="n">
        <f aca="false">'Per item requirement'!S181*'Global Stock listing'!$H$34</f>
        <v>0</v>
      </c>
    </row>
    <row r="182" customFormat="false" ht="15" hidden="false" customHeight="false" outlineLevel="0" collapsed="false">
      <c r="A182" s="378"/>
      <c r="B182" s="385" t="s">
        <v>189</v>
      </c>
      <c r="C182" s="385"/>
      <c r="D182" s="385"/>
      <c r="E182" s="385"/>
      <c r="F182" s="385"/>
      <c r="G182" s="386" t="n">
        <f aca="false">SUM(I182:Q182)</f>
        <v>0</v>
      </c>
      <c r="H182" s="439" t="n">
        <f aca="false">SUM(I182:Q182)</f>
        <v>0</v>
      </c>
      <c r="I182" s="387" t="n">
        <f aca="false">'Per item requirement'!O182*'Global Stock listing'!$H$30</f>
        <v>0</v>
      </c>
      <c r="J182" s="388" t="n">
        <f aca="false">'Per item requirement'!P182*'Global Stock listing'!$H$31</f>
        <v>0</v>
      </c>
      <c r="K182" s="388" t="n">
        <f aca="false">'Per item requirement'!Q182*'Global Stock listing'!$H$32</f>
        <v>0</v>
      </c>
      <c r="L182" s="388" t="n">
        <f aca="false">'Per item requirement'!R182*'Global Stock listing'!$H$33</f>
        <v>0</v>
      </c>
      <c r="M182" s="388" t="n">
        <f aca="false">'Per item requirement'!T182*'Global Stock listing'!$H$35</f>
        <v>0</v>
      </c>
      <c r="N182" s="388" t="n">
        <f aca="false">'Per item requirement'!U182*'Global Stock listing'!$H$36</f>
        <v>0</v>
      </c>
      <c r="O182" s="388" t="n">
        <f aca="false">'Per item requirement'!V182*'Global Stock listing'!$H$37</f>
        <v>0</v>
      </c>
      <c r="P182" s="388" t="n">
        <f aca="false">'Per item requirement'!Z182*'Global Stock listing'!$H$41</f>
        <v>0</v>
      </c>
      <c r="Q182" s="388" t="n">
        <f aca="false">'Per item requirement'!AL182*'Global Stock listing'!$H$49</f>
        <v>0</v>
      </c>
      <c r="R182" s="388" t="n">
        <f aca="false">'Per item requirement'!S182*'Global Stock listing'!$H$34</f>
        <v>0</v>
      </c>
    </row>
    <row r="183" customFormat="false" ht="15" hidden="false" customHeight="false" outlineLevel="0" collapsed="false">
      <c r="A183" s="378"/>
      <c r="B183" s="385" t="s">
        <v>190</v>
      </c>
      <c r="C183" s="385"/>
      <c r="D183" s="385"/>
      <c r="E183" s="385"/>
      <c r="F183" s="385"/>
      <c r="G183" s="386" t="n">
        <f aca="false">SUM(I183:Q183)</f>
        <v>0</v>
      </c>
      <c r="H183" s="439" t="n">
        <f aca="false">SUM(I183:Q183)</f>
        <v>0</v>
      </c>
      <c r="I183" s="387" t="n">
        <f aca="false">'Per item requirement'!O183*'Global Stock listing'!$H$30</f>
        <v>0</v>
      </c>
      <c r="J183" s="388" t="n">
        <f aca="false">'Per item requirement'!P183*'Global Stock listing'!$H$31</f>
        <v>0</v>
      </c>
      <c r="K183" s="388" t="n">
        <f aca="false">'Per item requirement'!Q183*'Global Stock listing'!$H$32</f>
        <v>0</v>
      </c>
      <c r="L183" s="388" t="n">
        <f aca="false">'Per item requirement'!R183*'Global Stock listing'!$H$33</f>
        <v>0</v>
      </c>
      <c r="M183" s="388" t="n">
        <f aca="false">'Per item requirement'!T183*'Global Stock listing'!$H$35</f>
        <v>0</v>
      </c>
      <c r="N183" s="388" t="n">
        <f aca="false">'Per item requirement'!U183*'Global Stock listing'!$H$36</f>
        <v>0</v>
      </c>
      <c r="O183" s="388" t="n">
        <f aca="false">'Per item requirement'!V183*'Global Stock listing'!$H$37</f>
        <v>0</v>
      </c>
      <c r="P183" s="388" t="n">
        <f aca="false">'Per item requirement'!Z183*'Global Stock listing'!$H$41</f>
        <v>0</v>
      </c>
      <c r="Q183" s="388" t="n">
        <f aca="false">'Per item requirement'!AL183*'Global Stock listing'!$H$49</f>
        <v>0</v>
      </c>
      <c r="R183" s="388" t="n">
        <f aca="false">'Per item requirement'!S183*'Global Stock listing'!$H$34</f>
        <v>0</v>
      </c>
    </row>
    <row r="184" customFormat="false" ht="15" hidden="false" customHeight="false" outlineLevel="0" collapsed="false">
      <c r="A184" s="378"/>
      <c r="B184" s="385" t="s">
        <v>191</v>
      </c>
      <c r="C184" s="385"/>
      <c r="D184" s="385"/>
      <c r="E184" s="385"/>
      <c r="F184" s="385"/>
      <c r="G184" s="386" t="n">
        <f aca="false">SUM(I184:Q184)</f>
        <v>0</v>
      </c>
      <c r="H184" s="439" t="n">
        <f aca="false">SUM(I184:Q184)</f>
        <v>0</v>
      </c>
      <c r="I184" s="387" t="n">
        <f aca="false">'Per item requirement'!O184*'Global Stock listing'!$H$30</f>
        <v>0</v>
      </c>
      <c r="J184" s="388" t="n">
        <f aca="false">'Per item requirement'!P184*'Global Stock listing'!$H$31</f>
        <v>0</v>
      </c>
      <c r="K184" s="388" t="n">
        <f aca="false">'Per item requirement'!Q184*'Global Stock listing'!$H$32</f>
        <v>0</v>
      </c>
      <c r="L184" s="388" t="n">
        <f aca="false">'Per item requirement'!R184*'Global Stock listing'!$H$33</f>
        <v>0</v>
      </c>
      <c r="M184" s="388" t="n">
        <f aca="false">'Per item requirement'!T184*'Global Stock listing'!$H$35</f>
        <v>0</v>
      </c>
      <c r="N184" s="388" t="n">
        <f aca="false">'Per item requirement'!U184*'Global Stock listing'!$H$36</f>
        <v>0</v>
      </c>
      <c r="O184" s="388" t="n">
        <f aca="false">'Per item requirement'!V184*'Global Stock listing'!$H$37</f>
        <v>0</v>
      </c>
      <c r="P184" s="388" t="n">
        <f aca="false">'Per item requirement'!Z184*'Global Stock listing'!$H$41</f>
        <v>0</v>
      </c>
      <c r="Q184" s="388" t="n">
        <f aca="false">'Per item requirement'!AL184*'Global Stock listing'!$H$49</f>
        <v>0</v>
      </c>
      <c r="R184" s="388" t="n">
        <f aca="false">'Per item requirement'!S184*'Global Stock listing'!$H$34</f>
        <v>0</v>
      </c>
    </row>
    <row r="185" customFormat="false" ht="15" hidden="false" customHeight="false" outlineLevel="0" collapsed="false">
      <c r="A185" s="378"/>
      <c r="B185" s="385" t="s">
        <v>192</v>
      </c>
      <c r="C185" s="385"/>
      <c r="D185" s="385"/>
      <c r="E185" s="385"/>
      <c r="F185" s="385"/>
      <c r="G185" s="386" t="n">
        <f aca="false">SUM(I185:Q185)</f>
        <v>0</v>
      </c>
      <c r="H185" s="439" t="n">
        <f aca="false">SUM(I185:Q185)</f>
        <v>0</v>
      </c>
      <c r="I185" s="387" t="n">
        <f aca="false">'Per item requirement'!O185*'Global Stock listing'!$H$30</f>
        <v>0</v>
      </c>
      <c r="J185" s="388" t="n">
        <f aca="false">'Per item requirement'!P185*'Global Stock listing'!$H$31</f>
        <v>0</v>
      </c>
      <c r="K185" s="388" t="n">
        <f aca="false">'Per item requirement'!Q185*'Global Stock listing'!$H$32</f>
        <v>0</v>
      </c>
      <c r="L185" s="388" t="n">
        <f aca="false">'Per item requirement'!R185*'Global Stock listing'!$H$33</f>
        <v>0</v>
      </c>
      <c r="M185" s="388" t="n">
        <f aca="false">'Per item requirement'!T185*'Global Stock listing'!$H$35</f>
        <v>0</v>
      </c>
      <c r="N185" s="388" t="n">
        <f aca="false">'Per item requirement'!U185*'Global Stock listing'!$H$36</f>
        <v>0</v>
      </c>
      <c r="O185" s="388" t="n">
        <f aca="false">'Per item requirement'!V185*'Global Stock listing'!$H$37</f>
        <v>0</v>
      </c>
      <c r="P185" s="388" t="n">
        <f aca="false">'Per item requirement'!Z185*'Global Stock listing'!$H$41</f>
        <v>0</v>
      </c>
      <c r="Q185" s="388" t="n">
        <f aca="false">'Per item requirement'!AL185*'Global Stock listing'!$H$49</f>
        <v>0</v>
      </c>
      <c r="R185" s="388" t="n">
        <f aca="false">'Per item requirement'!S185*'Global Stock listing'!$H$34</f>
        <v>0</v>
      </c>
    </row>
    <row r="186" customFormat="false" ht="15" hidden="false" customHeight="false" outlineLevel="0" collapsed="false">
      <c r="A186" s="378"/>
      <c r="B186" s="385" t="s">
        <v>193</v>
      </c>
      <c r="C186" s="385"/>
      <c r="D186" s="385"/>
      <c r="E186" s="385"/>
      <c r="F186" s="385"/>
      <c r="G186" s="386" t="n">
        <f aca="false">SUM(I186:Q186)</f>
        <v>0</v>
      </c>
      <c r="H186" s="439" t="n">
        <f aca="false">SUM(I186:Q186)</f>
        <v>0</v>
      </c>
      <c r="I186" s="387" t="n">
        <f aca="false">'Per item requirement'!O186*'Global Stock listing'!$H$30</f>
        <v>0</v>
      </c>
      <c r="J186" s="388" t="n">
        <f aca="false">'Per item requirement'!P186*'Global Stock listing'!$H$31</f>
        <v>0</v>
      </c>
      <c r="K186" s="388" t="n">
        <f aca="false">'Per item requirement'!Q186*'Global Stock listing'!$H$32</f>
        <v>0</v>
      </c>
      <c r="L186" s="388" t="n">
        <f aca="false">'Per item requirement'!R186*'Global Stock listing'!$H$33</f>
        <v>0</v>
      </c>
      <c r="M186" s="388" t="n">
        <f aca="false">'Per item requirement'!T186*'Global Stock listing'!$H$35</f>
        <v>0</v>
      </c>
      <c r="N186" s="388" t="n">
        <f aca="false">'Per item requirement'!U186*'Global Stock listing'!$H$36</f>
        <v>0</v>
      </c>
      <c r="O186" s="388" t="n">
        <f aca="false">'Per item requirement'!V186*'Global Stock listing'!$H$37</f>
        <v>0</v>
      </c>
      <c r="P186" s="388" t="n">
        <f aca="false">'Per item requirement'!Z186*'Global Stock listing'!$H$41</f>
        <v>0</v>
      </c>
      <c r="Q186" s="388" t="n">
        <f aca="false">'Per item requirement'!AL186*'Global Stock listing'!$H$49</f>
        <v>0</v>
      </c>
      <c r="R186" s="388" t="n">
        <f aca="false">'Per item requirement'!S186*'Global Stock listing'!$H$34</f>
        <v>0</v>
      </c>
    </row>
    <row r="187" customFormat="false" ht="15" hidden="false" customHeight="false" outlineLevel="0" collapsed="false">
      <c r="A187" s="378"/>
      <c r="B187" s="385" t="s">
        <v>194</v>
      </c>
      <c r="C187" s="385"/>
      <c r="D187" s="385"/>
      <c r="E187" s="385"/>
      <c r="F187" s="385"/>
      <c r="G187" s="386" t="n">
        <f aca="false">SUM(I187:Q187)</f>
        <v>0</v>
      </c>
      <c r="H187" s="439" t="n">
        <f aca="false">SUM(I187:Q187)</f>
        <v>0</v>
      </c>
      <c r="I187" s="387" t="n">
        <f aca="false">'Per item requirement'!O187*'Global Stock listing'!$H$30</f>
        <v>0</v>
      </c>
      <c r="J187" s="388" t="n">
        <f aca="false">'Per item requirement'!P187*'Global Stock listing'!$H$31</f>
        <v>0</v>
      </c>
      <c r="K187" s="388" t="n">
        <f aca="false">'Per item requirement'!Q187*'Global Stock listing'!$H$32</f>
        <v>0</v>
      </c>
      <c r="L187" s="388" t="n">
        <f aca="false">'Per item requirement'!R187*'Global Stock listing'!$H$33</f>
        <v>0</v>
      </c>
      <c r="M187" s="388" t="n">
        <f aca="false">'Per item requirement'!T187*'Global Stock listing'!$H$35</f>
        <v>0</v>
      </c>
      <c r="N187" s="388" t="n">
        <f aca="false">'Per item requirement'!U187*'Global Stock listing'!$H$36</f>
        <v>0</v>
      </c>
      <c r="O187" s="388" t="n">
        <f aca="false">'Per item requirement'!V187*'Global Stock listing'!$H$37</f>
        <v>0</v>
      </c>
      <c r="P187" s="388" t="n">
        <f aca="false">'Per item requirement'!Z187*'Global Stock listing'!$H$41</f>
        <v>0</v>
      </c>
      <c r="Q187" s="388" t="n">
        <f aca="false">'Per item requirement'!AL187*'Global Stock listing'!$H$49</f>
        <v>0</v>
      </c>
      <c r="R187" s="388" t="n">
        <f aca="false">'Per item requirement'!S187*'Global Stock listing'!$H$34</f>
        <v>0</v>
      </c>
    </row>
    <row r="188" customFormat="false" ht="15" hidden="false" customHeight="false" outlineLevel="0" collapsed="false">
      <c r="A188" s="378"/>
      <c r="B188" s="385" t="s">
        <v>195</v>
      </c>
      <c r="C188" s="385"/>
      <c r="D188" s="385"/>
      <c r="E188" s="385"/>
      <c r="F188" s="385"/>
      <c r="G188" s="386" t="n">
        <f aca="false">SUM(I188:Q188)</f>
        <v>0</v>
      </c>
      <c r="H188" s="439" t="n">
        <f aca="false">SUM(I188:Q188)</f>
        <v>0</v>
      </c>
      <c r="I188" s="387" t="n">
        <f aca="false">'Per item requirement'!O188*'Global Stock listing'!$H$30</f>
        <v>0</v>
      </c>
      <c r="J188" s="388" t="n">
        <f aca="false">'Per item requirement'!P188*'Global Stock listing'!$H$31</f>
        <v>0</v>
      </c>
      <c r="K188" s="388" t="n">
        <f aca="false">'Per item requirement'!Q188*'Global Stock listing'!$H$32</f>
        <v>0</v>
      </c>
      <c r="L188" s="388" t="n">
        <f aca="false">'Per item requirement'!R188*'Global Stock listing'!$H$33</f>
        <v>0</v>
      </c>
      <c r="M188" s="388" t="n">
        <f aca="false">'Per item requirement'!T188*'Global Stock listing'!$H$35</f>
        <v>0</v>
      </c>
      <c r="N188" s="388" t="n">
        <f aca="false">'Per item requirement'!U188*'Global Stock listing'!$H$36</f>
        <v>0</v>
      </c>
      <c r="O188" s="388" t="n">
        <f aca="false">'Per item requirement'!V188*'Global Stock listing'!$H$37</f>
        <v>0</v>
      </c>
      <c r="P188" s="388" t="n">
        <f aca="false">'Per item requirement'!Z188*'Global Stock listing'!$H$41</f>
        <v>0</v>
      </c>
      <c r="Q188" s="388" t="n">
        <f aca="false">'Per item requirement'!AL188*'Global Stock listing'!$H$49</f>
        <v>0</v>
      </c>
      <c r="R188" s="388" t="n">
        <f aca="false">'Per item requirement'!S188*'Global Stock listing'!$H$34</f>
        <v>0</v>
      </c>
    </row>
    <row r="189" customFormat="false" ht="15" hidden="false" customHeight="false" outlineLevel="0" collapsed="false">
      <c r="A189" s="378"/>
      <c r="B189" s="385" t="s">
        <v>196</v>
      </c>
      <c r="C189" s="385"/>
      <c r="D189" s="385"/>
      <c r="E189" s="385"/>
      <c r="F189" s="385"/>
      <c r="G189" s="386" t="n">
        <f aca="false">SUM(I189:Q189)</f>
        <v>0</v>
      </c>
      <c r="H189" s="439" t="n">
        <f aca="false">SUM(I189:Q189)</f>
        <v>0</v>
      </c>
      <c r="I189" s="387" t="n">
        <f aca="false">'Per item requirement'!O189*'Global Stock listing'!$H$30</f>
        <v>0</v>
      </c>
      <c r="J189" s="388" t="n">
        <f aca="false">'Per item requirement'!P189*'Global Stock listing'!$H$31</f>
        <v>0</v>
      </c>
      <c r="K189" s="388" t="n">
        <f aca="false">'Per item requirement'!Q189*'Global Stock listing'!$H$32</f>
        <v>0</v>
      </c>
      <c r="L189" s="388" t="n">
        <f aca="false">'Per item requirement'!R189*'Global Stock listing'!$H$33</f>
        <v>0</v>
      </c>
      <c r="M189" s="388" t="n">
        <f aca="false">'Per item requirement'!T189*'Global Stock listing'!$H$35</f>
        <v>0</v>
      </c>
      <c r="N189" s="388" t="n">
        <f aca="false">'Per item requirement'!U189*'Global Stock listing'!$H$36</f>
        <v>0</v>
      </c>
      <c r="O189" s="388" t="n">
        <f aca="false">'Per item requirement'!V189*'Global Stock listing'!$H$37</f>
        <v>0</v>
      </c>
      <c r="P189" s="388" t="n">
        <f aca="false">'Per item requirement'!Z189*'Global Stock listing'!$H$41</f>
        <v>0</v>
      </c>
      <c r="Q189" s="388" t="n">
        <f aca="false">'Per item requirement'!AL189*'Global Stock listing'!$H$49</f>
        <v>0</v>
      </c>
      <c r="R189" s="388" t="n">
        <f aca="false">'Per item requirement'!S189*'Global Stock listing'!$H$34</f>
        <v>0</v>
      </c>
    </row>
    <row r="190" customFormat="false" ht="15" hidden="false" customHeight="false" outlineLevel="0" collapsed="false">
      <c r="A190" s="378"/>
      <c r="B190" s="385" t="s">
        <v>197</v>
      </c>
      <c r="C190" s="385"/>
      <c r="D190" s="385"/>
      <c r="E190" s="385"/>
      <c r="F190" s="385"/>
      <c r="G190" s="386" t="n">
        <f aca="false">SUM(I190:Q190)</f>
        <v>0</v>
      </c>
      <c r="H190" s="439" t="n">
        <f aca="false">SUM(I190:Q190)</f>
        <v>0</v>
      </c>
      <c r="I190" s="387" t="n">
        <f aca="false">'Per item requirement'!O190*'Global Stock listing'!$H$30</f>
        <v>0</v>
      </c>
      <c r="J190" s="388" t="n">
        <f aca="false">'Per item requirement'!P190*'Global Stock listing'!$H$31</f>
        <v>0</v>
      </c>
      <c r="K190" s="388" t="n">
        <f aca="false">'Per item requirement'!Q190*'Global Stock listing'!$H$32</f>
        <v>0</v>
      </c>
      <c r="L190" s="388" t="n">
        <f aca="false">'Per item requirement'!R190*'Global Stock listing'!$H$33</f>
        <v>0</v>
      </c>
      <c r="M190" s="388" t="n">
        <f aca="false">'Per item requirement'!T190*'Global Stock listing'!$H$35</f>
        <v>0</v>
      </c>
      <c r="N190" s="388" t="n">
        <f aca="false">'Per item requirement'!U190*'Global Stock listing'!$H$36</f>
        <v>0</v>
      </c>
      <c r="O190" s="388" t="n">
        <f aca="false">'Per item requirement'!V190*'Global Stock listing'!$H$37</f>
        <v>0</v>
      </c>
      <c r="P190" s="388" t="n">
        <f aca="false">'Per item requirement'!Z190*'Global Stock listing'!$H$41</f>
        <v>0</v>
      </c>
      <c r="Q190" s="388" t="n">
        <f aca="false">'Per item requirement'!AL190*'Global Stock listing'!$H$49</f>
        <v>0</v>
      </c>
      <c r="R190" s="388" t="n">
        <f aca="false">'Per item requirement'!S190*'Global Stock listing'!$H$34</f>
        <v>0</v>
      </c>
    </row>
    <row r="191" customFormat="false" ht="15" hidden="false" customHeight="false" outlineLevel="0" collapsed="false">
      <c r="A191" s="378"/>
      <c r="B191" s="385" t="s">
        <v>198</v>
      </c>
      <c r="C191" s="385"/>
      <c r="D191" s="385"/>
      <c r="E191" s="385"/>
      <c r="F191" s="385"/>
      <c r="G191" s="386" t="n">
        <f aca="false">SUM(I191:Q191)</f>
        <v>0</v>
      </c>
      <c r="H191" s="439" t="n">
        <f aca="false">SUM(I191:Q191)</f>
        <v>0</v>
      </c>
      <c r="I191" s="387" t="n">
        <f aca="false">'Per item requirement'!O191*'Global Stock listing'!$H$30</f>
        <v>0</v>
      </c>
      <c r="J191" s="388" t="n">
        <f aca="false">'Per item requirement'!P191*'Global Stock listing'!$H$31</f>
        <v>0</v>
      </c>
      <c r="K191" s="388" t="n">
        <f aca="false">'Per item requirement'!Q191*'Global Stock listing'!$H$32</f>
        <v>0</v>
      </c>
      <c r="L191" s="388" t="n">
        <f aca="false">'Per item requirement'!R191*'Global Stock listing'!$H$33</f>
        <v>0</v>
      </c>
      <c r="M191" s="388" t="n">
        <f aca="false">'Per item requirement'!T191*'Global Stock listing'!$H$35</f>
        <v>0</v>
      </c>
      <c r="N191" s="388" t="n">
        <f aca="false">'Per item requirement'!U191*'Global Stock listing'!$H$36</f>
        <v>0</v>
      </c>
      <c r="O191" s="388" t="n">
        <f aca="false">'Per item requirement'!V191*'Global Stock listing'!$H$37</f>
        <v>0</v>
      </c>
      <c r="P191" s="388" t="n">
        <f aca="false">'Per item requirement'!Z191*'Global Stock listing'!$H$41</f>
        <v>0</v>
      </c>
      <c r="Q191" s="388" t="n">
        <f aca="false">'Per item requirement'!AL191*'Global Stock listing'!$H$49</f>
        <v>0</v>
      </c>
      <c r="R191" s="388" t="n">
        <f aca="false">'Per item requirement'!S191*'Global Stock listing'!$H$34</f>
        <v>0</v>
      </c>
    </row>
    <row r="192" customFormat="false" ht="15" hidden="false" customHeight="false" outlineLevel="0" collapsed="false">
      <c r="A192" s="378"/>
      <c r="B192" s="391" t="s">
        <v>199</v>
      </c>
      <c r="C192" s="391"/>
      <c r="D192" s="391"/>
      <c r="E192" s="391"/>
      <c r="F192" s="391"/>
      <c r="G192" s="392" t="n">
        <f aca="false">SUM(I192:Q192)</f>
        <v>0</v>
      </c>
      <c r="H192" s="440" t="n">
        <f aca="false">SUM(I192:Q192)</f>
        <v>0</v>
      </c>
      <c r="I192" s="393" t="n">
        <f aca="false">'Per item requirement'!O192*'Global Stock listing'!$H$30</f>
        <v>0</v>
      </c>
      <c r="J192" s="394" t="n">
        <f aca="false">'Per item requirement'!P192*'Global Stock listing'!$H$31</f>
        <v>0</v>
      </c>
      <c r="K192" s="394" t="n">
        <f aca="false">'Per item requirement'!Q192*'Global Stock listing'!$H$32</f>
        <v>0</v>
      </c>
      <c r="L192" s="394" t="n">
        <f aca="false">'Per item requirement'!R192*'Global Stock listing'!$H$33</f>
        <v>0</v>
      </c>
      <c r="M192" s="394" t="n">
        <f aca="false">'Per item requirement'!T192*'Global Stock listing'!$H$35</f>
        <v>0</v>
      </c>
      <c r="N192" s="394" t="n">
        <f aca="false">'Per item requirement'!U192*'Global Stock listing'!$H$36</f>
        <v>0</v>
      </c>
      <c r="O192" s="394" t="n">
        <f aca="false">'Per item requirement'!V192*'Global Stock listing'!$H$37</f>
        <v>0</v>
      </c>
      <c r="P192" s="394" t="n">
        <f aca="false">'Per item requirement'!Z192*'Global Stock listing'!$H$41</f>
        <v>0</v>
      </c>
      <c r="Q192" s="394" t="n">
        <f aca="false">'Per item requirement'!AL192*'Global Stock listing'!$H$49</f>
        <v>0</v>
      </c>
      <c r="R192" s="394" t="n">
        <f aca="false">'Per item requirement'!S192*'Global Stock listing'!$H$34</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BO192"/>
  <sheetViews>
    <sheetView windowProtection="false"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70918367346939"/>
  </cols>
  <sheetData>
    <row r="1" customFormat="false" ht="409.5" hidden="false" customHeight="false" outlineLevel="0" collapsed="false">
      <c r="A1" s="441" t="s">
        <v>206</v>
      </c>
      <c r="B1" s="441"/>
      <c r="C1" s="441"/>
      <c r="D1" s="441"/>
      <c r="E1" s="441"/>
      <c r="F1" s="441"/>
      <c r="G1" s="441"/>
      <c r="H1" s="441"/>
      <c r="I1" s="441"/>
      <c r="J1" s="441"/>
      <c r="K1" s="441"/>
      <c r="L1" s="441"/>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row>
    <row r="2" customFormat="false" ht="46.5" hidden="false" customHeight="false" outlineLevel="0" collapsed="false">
      <c r="A2" s="441"/>
      <c r="B2" s="441"/>
      <c r="C2" s="441"/>
      <c r="D2" s="441"/>
      <c r="E2" s="441"/>
      <c r="F2" s="441"/>
      <c r="G2" s="441"/>
      <c r="H2" s="441"/>
      <c r="I2" s="441"/>
      <c r="J2" s="441"/>
      <c r="K2" s="441"/>
      <c r="L2" s="441"/>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row>
    <row r="3" customFormat="false" ht="46.5" hidden="false" customHeight="false" outlineLevel="0" collapsed="false">
      <c r="A3" s="441"/>
      <c r="B3" s="441"/>
      <c r="C3" s="441"/>
      <c r="D3" s="441"/>
      <c r="E3" s="441"/>
      <c r="F3" s="441"/>
      <c r="G3" s="441"/>
      <c r="H3" s="441"/>
      <c r="I3" s="441"/>
      <c r="J3" s="441"/>
      <c r="K3" s="441"/>
      <c r="L3" s="441"/>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row>
    <row r="4" customFormat="false" ht="46.5" hidden="false" customHeight="false" outlineLevel="0" collapsed="false">
      <c r="A4" s="441"/>
      <c r="B4" s="441"/>
      <c r="C4" s="441"/>
      <c r="D4" s="441"/>
      <c r="E4" s="441"/>
      <c r="F4" s="441"/>
      <c r="G4" s="441"/>
      <c r="H4" s="441"/>
      <c r="I4" s="441"/>
      <c r="J4" s="441"/>
      <c r="K4" s="441"/>
      <c r="L4" s="441"/>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row>
    <row r="5" customFormat="false" ht="46.5" hidden="false" customHeight="false" outlineLevel="0" collapsed="false">
      <c r="A5" s="441"/>
      <c r="B5" s="441"/>
      <c r="C5" s="441"/>
      <c r="D5" s="441"/>
      <c r="E5" s="441"/>
      <c r="F5" s="441"/>
      <c r="G5" s="441"/>
      <c r="H5" s="441"/>
      <c r="I5" s="441"/>
      <c r="J5" s="441"/>
      <c r="K5" s="441"/>
      <c r="L5" s="441"/>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row>
    <row r="6" customFormat="false" ht="46.5" hidden="false" customHeight="false" outlineLevel="0" collapsed="false">
      <c r="A6" s="441"/>
      <c r="B6" s="441"/>
      <c r="C6" s="441"/>
      <c r="D6" s="441"/>
      <c r="E6" s="441"/>
      <c r="F6" s="441"/>
      <c r="G6" s="441"/>
      <c r="H6" s="441"/>
      <c r="I6" s="441"/>
      <c r="J6" s="441"/>
      <c r="K6" s="441"/>
      <c r="L6" s="441"/>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row>
    <row r="7" customFormat="false" ht="46.5" hidden="false" customHeight="false" outlineLevel="0" collapsed="false">
      <c r="A7" s="441"/>
      <c r="B7" s="441"/>
      <c r="C7" s="441"/>
      <c r="D7" s="441"/>
      <c r="E7" s="441"/>
      <c r="F7" s="441"/>
      <c r="G7" s="441"/>
      <c r="H7" s="441"/>
      <c r="I7" s="441"/>
      <c r="J7" s="441"/>
      <c r="K7" s="441"/>
      <c r="L7" s="441"/>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row>
    <row r="8" customFormat="false" ht="46.5" hidden="false" customHeight="false" outlineLevel="0" collapsed="false">
      <c r="A8" s="441"/>
      <c r="B8" s="441"/>
      <c r="C8" s="441"/>
      <c r="D8" s="441"/>
      <c r="E8" s="441"/>
      <c r="F8" s="441"/>
      <c r="G8" s="441"/>
      <c r="H8" s="441"/>
      <c r="I8" s="441"/>
      <c r="J8" s="441"/>
      <c r="K8" s="441"/>
      <c r="L8" s="441"/>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row>
    <row r="9" customFormat="false" ht="409.5" hidden="false" customHeight="false" outlineLevel="0" collapsed="false">
      <c r="A9" s="265" t="s">
        <v>207</v>
      </c>
      <c r="B9" s="265"/>
      <c r="C9" s="265"/>
      <c r="D9" s="265"/>
      <c r="E9" s="265"/>
      <c r="F9" s="265"/>
      <c r="G9" s="265"/>
      <c r="H9" s="397"/>
      <c r="I9" s="4" t="n">
        <v>692</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row>
    <row r="10" customFormat="false" ht="18.75" hidden="false" customHeight="false" outlineLevel="0" collapsed="false">
      <c r="A10" s="265"/>
      <c r="B10" s="265"/>
      <c r="C10" s="265"/>
      <c r="D10" s="265"/>
      <c r="E10" s="265"/>
      <c r="F10" s="265"/>
      <c r="G10" s="265"/>
      <c r="H10" s="397"/>
      <c r="I10" s="398"/>
      <c r="J10" s="399" t="s">
        <v>79</v>
      </c>
      <c r="K10" s="399"/>
      <c r="L10" s="400"/>
    </row>
    <row r="11" customFormat="false" ht="75" hidden="false" customHeight="false" outlineLevel="0" collapsed="false">
      <c r="A11" s="265"/>
      <c r="B11" s="265"/>
      <c r="C11" s="265"/>
      <c r="D11" s="265"/>
      <c r="E11" s="265"/>
      <c r="F11" s="265"/>
      <c r="G11" s="265"/>
      <c r="H11" s="397"/>
      <c r="I11" s="402" t="s">
        <v>65</v>
      </c>
      <c r="J11" s="403" t="s">
        <v>80</v>
      </c>
      <c r="K11" s="403" t="s">
        <v>82</v>
      </c>
      <c r="L11" s="404" t="str">
        <f aca="false">'Per item requirement'!AM11</f>
        <v>Neutron MKIII Turret</v>
      </c>
    </row>
    <row r="12" customFormat="false" ht="18.75" hidden="false" customHeight="false" outlineLevel="0" collapsed="false">
      <c r="A12" s="265"/>
      <c r="B12" s="265"/>
      <c r="C12" s="265"/>
      <c r="D12" s="265"/>
      <c r="E12" s="265"/>
      <c r="F12" s="265"/>
      <c r="G12" s="265"/>
      <c r="H12" s="397"/>
      <c r="I12" s="277"/>
      <c r="J12" s="278"/>
      <c r="K12" s="278"/>
      <c r="L12" s="405"/>
    </row>
    <row r="13" customFormat="false" ht="18.75" hidden="false" customHeight="false" outlineLevel="0" collapsed="false">
      <c r="A13" s="265"/>
      <c r="B13" s="265"/>
      <c r="C13" s="265"/>
      <c r="D13" s="265"/>
      <c r="E13" s="265"/>
      <c r="F13" s="265"/>
      <c r="G13" s="265"/>
      <c r="H13" s="397"/>
      <c r="I13" s="277"/>
      <c r="J13" s="278"/>
      <c r="K13" s="278"/>
      <c r="L13" s="405"/>
    </row>
    <row r="14" customFormat="false" ht="18.75" hidden="false" customHeight="false" outlineLevel="0" collapsed="false">
      <c r="A14" s="281"/>
      <c r="B14" s="281"/>
      <c r="C14" s="281"/>
      <c r="D14" s="281"/>
      <c r="E14" s="281"/>
      <c r="F14" s="281"/>
      <c r="G14" s="281"/>
      <c r="H14" s="397"/>
      <c r="I14" s="277"/>
      <c r="J14" s="278"/>
      <c r="K14" s="278"/>
      <c r="L14" s="405"/>
    </row>
    <row r="15" customFormat="false" ht="30" hidden="false" customHeight="false" outlineLevel="0" collapsed="false">
      <c r="A15" s="284"/>
      <c r="B15" s="284"/>
      <c r="C15" s="284"/>
      <c r="D15" s="284"/>
      <c r="E15" s="284"/>
      <c r="F15" s="284"/>
      <c r="G15" s="285" t="s">
        <v>210</v>
      </c>
      <c r="H15" s="406" t="s">
        <v>212</v>
      </c>
      <c r="I15" s="303" t="n">
        <f aca="false">IF('Per item requirement'!N15="","",'Per item requirement'!N15)</f>
        <v>50</v>
      </c>
      <c r="J15" s="300" t="n">
        <f aca="false">IF('Per item requirement'!Y15="","",'Per item requirement'!Y15)</f>
        <v>170</v>
      </c>
      <c r="K15" s="300" t="str">
        <f aca="false">IF('Per item requirement'!AB15="","",'Per item requirement'!AB15)</f>
        <v>?</v>
      </c>
      <c r="L15" s="442" t="str">
        <f aca="false">IF('Per item requirement'!AM15="","",'Per item requirement'!AM15)</f>
        <v>?</v>
      </c>
    </row>
    <row r="16" customFormat="false" ht="15" hidden="false" customHeight="false" outlineLevel="0" collapsed="false">
      <c r="A16" s="297"/>
      <c r="B16" s="285"/>
      <c r="C16" s="285"/>
      <c r="D16" s="285"/>
      <c r="E16" s="285"/>
      <c r="F16" s="285"/>
      <c r="G16" s="285"/>
      <c r="H16" s="410"/>
      <c r="I16" s="298"/>
      <c r="J16" s="300"/>
      <c r="K16" s="300"/>
      <c r="L16" s="307"/>
    </row>
    <row r="17" customFormat="false" ht="234" hidden="false" customHeight="false" outlineLevel="0" collapsed="false">
      <c r="A17" s="309" t="s">
        <v>62</v>
      </c>
      <c r="B17" s="310" t="s">
        <v>82</v>
      </c>
      <c r="C17" s="310"/>
      <c r="D17" s="310"/>
      <c r="E17" s="310"/>
      <c r="F17" s="310"/>
      <c r="G17" s="311" t="n">
        <f aca="false">SUM(I17:L17)</f>
        <v>0</v>
      </c>
      <c r="H17" s="438" t="n">
        <f aca="false">SUM(I17:L17)</f>
        <v>0</v>
      </c>
      <c r="I17" s="312"/>
      <c r="J17" s="314"/>
      <c r="K17" s="313"/>
      <c r="L17" s="315"/>
    </row>
    <row r="18" customFormat="false" ht="15" hidden="false" customHeight="false" outlineLevel="0" collapsed="false">
      <c r="A18" s="309"/>
      <c r="B18" s="319" t="s">
        <v>83</v>
      </c>
      <c r="C18" s="319"/>
      <c r="D18" s="319"/>
      <c r="E18" s="319"/>
      <c r="F18" s="319"/>
      <c r="G18" s="320" t="n">
        <f aca="false">SUM(I18:L18)</f>
        <v>0</v>
      </c>
      <c r="H18" s="439" t="n">
        <f aca="false">SUM(I18:L18)</f>
        <v>0</v>
      </c>
      <c r="I18" s="321"/>
      <c r="J18" s="323"/>
      <c r="K18" s="323"/>
      <c r="L18" s="324"/>
    </row>
    <row r="19" customFormat="false" ht="15" hidden="false" customHeight="false" outlineLevel="0" collapsed="false">
      <c r="A19" s="309"/>
      <c r="B19" s="319" t="s">
        <v>84</v>
      </c>
      <c r="C19" s="319"/>
      <c r="D19" s="319"/>
      <c r="E19" s="319"/>
      <c r="F19" s="319"/>
      <c r="G19" s="320" t="n">
        <f aca="false">SUM(I19:L19)</f>
        <v>0</v>
      </c>
      <c r="H19" s="439" t="n">
        <f aca="false">SUM(I19:L19)</f>
        <v>0</v>
      </c>
      <c r="I19" s="325"/>
      <c r="J19" s="323"/>
      <c r="K19" s="323"/>
      <c r="L19" s="324"/>
    </row>
    <row r="20" customFormat="false" ht="15" hidden="false" customHeight="false" outlineLevel="0" collapsed="false">
      <c r="A20" s="309"/>
      <c r="B20" s="319" t="s">
        <v>85</v>
      </c>
      <c r="C20" s="319"/>
      <c r="D20" s="319"/>
      <c r="E20" s="319"/>
      <c r="F20" s="319"/>
      <c r="G20" s="320" t="n">
        <f aca="false">SUM(I20:L20)</f>
        <v>0</v>
      </c>
      <c r="H20" s="439" t="n">
        <f aca="false">SUM(I20:L20)</f>
        <v>0</v>
      </c>
      <c r="I20" s="325"/>
      <c r="J20" s="323"/>
      <c r="K20" s="323"/>
      <c r="L20" s="324"/>
    </row>
    <row r="21" customFormat="false" ht="15" hidden="false" customHeight="false" outlineLevel="0" collapsed="false">
      <c r="A21" s="309"/>
      <c r="B21" s="319" t="s">
        <v>86</v>
      </c>
      <c r="C21" s="319"/>
      <c r="D21" s="319"/>
      <c r="E21" s="319"/>
      <c r="F21" s="319"/>
      <c r="G21" s="320" t="n">
        <f aca="false">SUM(I21:L21)</f>
        <v>0</v>
      </c>
      <c r="H21" s="439" t="n">
        <f aca="false">SUM(I21:L21)</f>
        <v>0</v>
      </c>
      <c r="I21" s="325"/>
      <c r="J21" s="323"/>
      <c r="K21" s="323"/>
      <c r="L21" s="324"/>
    </row>
    <row r="22" customFormat="false" ht="15" hidden="false" customHeight="false" outlineLevel="0" collapsed="false">
      <c r="A22" s="309"/>
      <c r="B22" s="319" t="s">
        <v>87</v>
      </c>
      <c r="C22" s="319"/>
      <c r="D22" s="319"/>
      <c r="E22" s="319"/>
      <c r="F22" s="319"/>
      <c r="G22" s="320" t="n">
        <f aca="false">SUM(I22:L22)</f>
        <v>0</v>
      </c>
      <c r="H22" s="439" t="n">
        <f aca="false">SUM(I22:L22)</f>
        <v>0</v>
      </c>
      <c r="I22" s="325"/>
      <c r="J22" s="323"/>
      <c r="K22" s="323"/>
      <c r="L22" s="324"/>
    </row>
    <row r="23" customFormat="false" ht="15" hidden="false" customHeight="false" outlineLevel="0" collapsed="false">
      <c r="A23" s="309"/>
      <c r="B23" s="319" t="s">
        <v>88</v>
      </c>
      <c r="C23" s="319"/>
      <c r="D23" s="319"/>
      <c r="E23" s="319"/>
      <c r="F23" s="319"/>
      <c r="G23" s="320" t="n">
        <f aca="false">SUM(I23:L23)</f>
        <v>0</v>
      </c>
      <c r="H23" s="439" t="n">
        <f aca="false">SUM(I23:L23)</f>
        <v>0</v>
      </c>
      <c r="I23" s="325"/>
      <c r="J23" s="323"/>
      <c r="K23" s="323"/>
      <c r="L23" s="324"/>
    </row>
    <row r="24" customFormat="false" ht="15" hidden="false" customHeight="false" outlineLevel="0" collapsed="false">
      <c r="A24" s="309"/>
      <c r="B24" s="319" t="s">
        <v>81</v>
      </c>
      <c r="C24" s="319"/>
      <c r="D24" s="319"/>
      <c r="E24" s="319"/>
      <c r="F24" s="319"/>
      <c r="G24" s="320" t="n">
        <f aca="false">SUM(I24:L24)</f>
        <v>0</v>
      </c>
      <c r="H24" s="439" t="n">
        <f aca="false">SUM(I24:L24)</f>
        <v>0</v>
      </c>
      <c r="I24" s="321"/>
      <c r="J24" s="323"/>
      <c r="K24" s="323"/>
      <c r="L24" s="324"/>
    </row>
    <row r="25" customFormat="false" ht="15" hidden="false" customHeight="false" outlineLevel="0" collapsed="false">
      <c r="A25" s="309"/>
      <c r="B25" s="319" t="s">
        <v>80</v>
      </c>
      <c r="C25" s="319"/>
      <c r="D25" s="319"/>
      <c r="E25" s="319"/>
      <c r="F25" s="319"/>
      <c r="G25" s="320" t="n">
        <f aca="false">SUM(I25:L25)</f>
        <v>0</v>
      </c>
      <c r="H25" s="439" t="n">
        <f aca="false">SUM(I25:L25)</f>
        <v>0</v>
      </c>
      <c r="I25" s="321"/>
      <c r="J25" s="322"/>
      <c r="K25" s="323"/>
      <c r="L25" s="324"/>
    </row>
    <row r="26" customFormat="false" ht="15" hidden="false" customHeight="false" outlineLevel="0" collapsed="false">
      <c r="A26" s="309"/>
      <c r="B26" s="319" t="s">
        <v>78</v>
      </c>
      <c r="C26" s="319"/>
      <c r="D26" s="319"/>
      <c r="E26" s="319"/>
      <c r="F26" s="319"/>
      <c r="G26" s="320" t="n">
        <f aca="false">SUM(I26:L26)</f>
        <v>0</v>
      </c>
      <c r="H26" s="439" t="n">
        <f aca="false">SUM(I26:L26)</f>
        <v>0</v>
      </c>
      <c r="I26" s="321"/>
      <c r="J26" s="323"/>
      <c r="K26" s="323"/>
      <c r="L26" s="324"/>
    </row>
    <row r="27" customFormat="false" ht="15" hidden="false" customHeight="false" outlineLevel="0" collapsed="false">
      <c r="A27" s="309"/>
      <c r="B27" s="319" t="s">
        <v>89</v>
      </c>
      <c r="C27" s="319"/>
      <c r="D27" s="319"/>
      <c r="E27" s="319"/>
      <c r="F27" s="319"/>
      <c r="G27" s="320" t="n">
        <f aca="false">SUM(I27:L27)</f>
        <v>0</v>
      </c>
      <c r="H27" s="439" t="n">
        <f aca="false">SUM(I27:L27)</f>
        <v>0</v>
      </c>
      <c r="I27" s="325"/>
      <c r="J27" s="323"/>
      <c r="K27" s="323"/>
      <c r="L27" s="324"/>
    </row>
    <row r="28" customFormat="false" ht="15" hidden="false" customHeight="false" outlineLevel="0" collapsed="false">
      <c r="A28" s="309"/>
      <c r="B28" s="319" t="s">
        <v>65</v>
      </c>
      <c r="C28" s="319"/>
      <c r="D28" s="319"/>
      <c r="E28" s="319"/>
      <c r="F28" s="319"/>
      <c r="G28" s="320" t="n">
        <f aca="false">SUM(I28:L28)</f>
        <v>0</v>
      </c>
      <c r="H28" s="439" t="n">
        <f aca="false">SUM(I28:L28)</f>
        <v>0</v>
      </c>
      <c r="I28" s="321"/>
      <c r="J28" s="323" t="n">
        <f aca="false">'Per item requirement'!Y28*'Global Stock listing'!$H$40</f>
        <v>0</v>
      </c>
      <c r="K28" s="323" t="n">
        <f aca="false">'Per item requirement'!AB28*'Global Stock listing'!$H$42</f>
        <v>0</v>
      </c>
      <c r="L28" s="324"/>
    </row>
    <row r="29" customFormat="false" ht="15" hidden="false" customHeight="false" outlineLevel="0" collapsed="false">
      <c r="A29" s="309"/>
      <c r="B29" s="319" t="s">
        <v>64</v>
      </c>
      <c r="C29" s="319"/>
      <c r="D29" s="319"/>
      <c r="E29" s="319"/>
      <c r="F29" s="319"/>
      <c r="G29" s="320" t="n">
        <f aca="false">SUM(I29:L29)</f>
        <v>0</v>
      </c>
      <c r="H29" s="439" t="n">
        <f aca="false">SUM(I29:L29)</f>
        <v>0</v>
      </c>
      <c r="I29" s="325"/>
      <c r="J29" s="323" t="n">
        <f aca="false">'Per item requirement'!Y29*'Global Stock listing'!$H$40</f>
        <v>0</v>
      </c>
      <c r="K29" s="323" t="n">
        <f aca="false">'Per item requirement'!AB29*'Global Stock listing'!$H$42</f>
        <v>0</v>
      </c>
      <c r="L29" s="324"/>
    </row>
    <row r="30" customFormat="false" ht="15" hidden="false" customHeight="false" outlineLevel="0" collapsed="false">
      <c r="A30" s="309"/>
      <c r="B30" s="319" t="s">
        <v>90</v>
      </c>
      <c r="C30" s="319"/>
      <c r="D30" s="319"/>
      <c r="E30" s="319"/>
      <c r="F30" s="319"/>
      <c r="G30" s="320" t="n">
        <f aca="false">SUM(I30:L30)</f>
        <v>0</v>
      </c>
      <c r="H30" s="439" t="n">
        <f aca="false">SUM(I30:L30)</f>
        <v>0</v>
      </c>
      <c r="I30" s="325"/>
      <c r="J30" s="323"/>
      <c r="K30" s="323"/>
      <c r="L30" s="324"/>
    </row>
    <row r="31" customFormat="false" ht="15" hidden="false" customHeight="false" outlineLevel="0" collapsed="false">
      <c r="A31" s="309"/>
      <c r="B31" s="319" t="s">
        <v>91</v>
      </c>
      <c r="C31" s="319"/>
      <c r="D31" s="319"/>
      <c r="E31" s="319"/>
      <c r="F31" s="319"/>
      <c r="G31" s="320" t="n">
        <f aca="false">SUM(I31:L31)</f>
        <v>0</v>
      </c>
      <c r="H31" s="439" t="n">
        <f aca="false">SUM(I31:L31)</f>
        <v>0</v>
      </c>
      <c r="I31" s="325"/>
      <c r="J31" s="323"/>
      <c r="K31" s="323"/>
      <c r="L31" s="324"/>
    </row>
    <row r="32" customFormat="false" ht="15" hidden="false" customHeight="false" outlineLevel="0" collapsed="false">
      <c r="A32" s="309"/>
      <c r="B32" s="319" t="s">
        <v>92</v>
      </c>
      <c r="C32" s="319"/>
      <c r="D32" s="319"/>
      <c r="E32" s="319"/>
      <c r="F32" s="319"/>
      <c r="G32" s="320" t="n">
        <f aca="false">SUM(I32:L32)</f>
        <v>0</v>
      </c>
      <c r="H32" s="439" t="n">
        <f aca="false">SUM(I32:L32)</f>
        <v>0</v>
      </c>
      <c r="I32" s="325"/>
      <c r="J32" s="323"/>
      <c r="K32" s="323"/>
      <c r="L32" s="324"/>
    </row>
    <row r="33" customFormat="false" ht="15" hidden="false" customHeight="false" outlineLevel="0" collapsed="false">
      <c r="A33" s="309"/>
      <c r="B33" s="319" t="s">
        <v>76</v>
      </c>
      <c r="C33" s="319"/>
      <c r="D33" s="319"/>
      <c r="E33" s="319"/>
      <c r="F33" s="319"/>
      <c r="G33" s="320" t="n">
        <f aca="false">SUM(I33:L33)</f>
        <v>0</v>
      </c>
      <c r="H33" s="439" t="n">
        <f aca="false">SUM(I33:L33)</f>
        <v>0</v>
      </c>
      <c r="I33" s="321"/>
      <c r="J33" s="323" t="n">
        <f aca="false">'Per item requirement'!Y33*'Global Stock listing'!$H$40</f>
        <v>0</v>
      </c>
      <c r="K33" s="323"/>
      <c r="L33" s="324"/>
    </row>
    <row r="34" customFormat="false" ht="15" hidden="false" customHeight="false" outlineLevel="0" collapsed="false">
      <c r="A34" s="309"/>
      <c r="B34" s="319" t="s">
        <v>66</v>
      </c>
      <c r="C34" s="319"/>
      <c r="D34" s="319"/>
      <c r="E34" s="319"/>
      <c r="F34" s="319"/>
      <c r="G34" s="320" t="n">
        <f aca="false">SUM(I34:L34)</f>
        <v>0</v>
      </c>
      <c r="H34" s="439" t="n">
        <f aca="false">SUM(I34:L34)</f>
        <v>0</v>
      </c>
      <c r="I34" s="325"/>
      <c r="J34" s="323"/>
      <c r="K34" s="323"/>
      <c r="L34" s="324"/>
    </row>
    <row r="35" customFormat="false" ht="15" hidden="false" customHeight="false" outlineLevel="0" collapsed="false">
      <c r="A35" s="309"/>
      <c r="B35" s="319" t="s">
        <v>72</v>
      </c>
      <c r="C35" s="319"/>
      <c r="D35" s="319"/>
      <c r="E35" s="319"/>
      <c r="F35" s="319"/>
      <c r="G35" s="320" t="n">
        <f aca="false">SUM(I35:L35)</f>
        <v>0</v>
      </c>
      <c r="H35" s="439" t="n">
        <f aca="false">SUM(I35:L35)</f>
        <v>0</v>
      </c>
      <c r="I35" s="325"/>
      <c r="J35" s="323"/>
      <c r="K35" s="323"/>
      <c r="L35" s="324"/>
    </row>
    <row r="36" customFormat="false" ht="15" hidden="false" customHeight="false" outlineLevel="0" collapsed="false">
      <c r="A36" s="309"/>
      <c r="B36" s="319" t="s">
        <v>67</v>
      </c>
      <c r="C36" s="319"/>
      <c r="D36" s="319"/>
      <c r="E36" s="319"/>
      <c r="F36" s="319"/>
      <c r="G36" s="320" t="n">
        <f aca="false">SUM(I36:L36)</f>
        <v>0</v>
      </c>
      <c r="H36" s="439" t="n">
        <f aca="false">SUM(I36:L36)</f>
        <v>0</v>
      </c>
      <c r="I36" s="325"/>
      <c r="J36" s="323"/>
      <c r="K36" s="323"/>
      <c r="L36" s="324"/>
    </row>
    <row r="37" customFormat="false" ht="15" hidden="false" customHeight="false" outlineLevel="0" collapsed="false">
      <c r="A37" s="309"/>
      <c r="B37" s="319" t="s">
        <v>93</v>
      </c>
      <c r="C37" s="319"/>
      <c r="D37" s="319"/>
      <c r="E37" s="319"/>
      <c r="F37" s="319"/>
      <c r="G37" s="320" t="n">
        <f aca="false">SUM(I37:L37)</f>
        <v>0</v>
      </c>
      <c r="H37" s="439" t="n">
        <f aca="false">SUM(I37:L37)</f>
        <v>0</v>
      </c>
      <c r="I37" s="325"/>
      <c r="J37" s="323"/>
      <c r="K37" s="323"/>
      <c r="L37" s="330"/>
    </row>
    <row r="38" customFormat="false" ht="15" hidden="false" customHeight="false" outlineLevel="0" collapsed="false">
      <c r="A38" s="309"/>
      <c r="B38" s="319" t="s">
        <v>73</v>
      </c>
      <c r="C38" s="319"/>
      <c r="D38" s="319"/>
      <c r="E38" s="319"/>
      <c r="F38" s="319"/>
      <c r="G38" s="320" t="n">
        <f aca="false">SUM(I38:L38)</f>
        <v>0</v>
      </c>
      <c r="H38" s="439" t="n">
        <f aca="false">SUM(I38:L38)</f>
        <v>0</v>
      </c>
      <c r="I38" s="325"/>
      <c r="J38" s="323"/>
      <c r="K38" s="323"/>
      <c r="L38" s="324"/>
    </row>
    <row r="39" customFormat="false" ht="15" hidden="false" customHeight="false" outlineLevel="0" collapsed="false">
      <c r="A39" s="309"/>
      <c r="B39" s="319" t="s">
        <v>68</v>
      </c>
      <c r="C39" s="319"/>
      <c r="D39" s="319"/>
      <c r="E39" s="319"/>
      <c r="F39" s="319"/>
      <c r="G39" s="320" t="n">
        <f aca="false">SUM(I39:L39)</f>
        <v>0</v>
      </c>
      <c r="H39" s="439" t="n">
        <f aca="false">SUM(I39:L39)</f>
        <v>0</v>
      </c>
      <c r="I39" s="325"/>
      <c r="J39" s="323"/>
      <c r="K39" s="323"/>
      <c r="L39" s="324"/>
    </row>
    <row r="40" customFormat="false" ht="15" hidden="false" customHeight="false" outlineLevel="0" collapsed="false">
      <c r="A40" s="309"/>
      <c r="B40" s="319" t="s">
        <v>71</v>
      </c>
      <c r="C40" s="319"/>
      <c r="D40" s="319"/>
      <c r="E40" s="319"/>
      <c r="F40" s="319"/>
      <c r="G40" s="320" t="n">
        <f aca="false">SUM(I40:L40)</f>
        <v>0</v>
      </c>
      <c r="H40" s="439" t="n">
        <f aca="false">SUM(I40:L40)</f>
        <v>0</v>
      </c>
      <c r="I40" s="321"/>
      <c r="J40" s="323"/>
      <c r="K40" s="323"/>
      <c r="L40" s="324"/>
    </row>
    <row r="41" customFormat="false" ht="15" hidden="false" customHeight="false" outlineLevel="0" collapsed="false">
      <c r="A41" s="309"/>
      <c r="B41" s="319" t="s">
        <v>74</v>
      </c>
      <c r="C41" s="319"/>
      <c r="D41" s="319"/>
      <c r="E41" s="319"/>
      <c r="F41" s="319"/>
      <c r="G41" s="320" t="n">
        <f aca="false">SUM(I41:L41)</f>
        <v>0</v>
      </c>
      <c r="H41" s="439" t="n">
        <f aca="false">SUM(I41:L41)</f>
        <v>0</v>
      </c>
      <c r="I41" s="325"/>
      <c r="J41" s="323"/>
      <c r="K41" s="323"/>
      <c r="L41" s="324"/>
    </row>
    <row r="42" customFormat="false" ht="15" hidden="false" customHeight="false" outlineLevel="0" collapsed="false">
      <c r="A42" s="309"/>
      <c r="B42" s="319" t="s">
        <v>69</v>
      </c>
      <c r="C42" s="319"/>
      <c r="D42" s="319"/>
      <c r="E42" s="319"/>
      <c r="F42" s="319"/>
      <c r="G42" s="320" t="n">
        <f aca="false">SUM(I42:L42)</f>
        <v>0</v>
      </c>
      <c r="H42" s="439" t="n">
        <f aca="false">SUM(I42:L42)</f>
        <v>0</v>
      </c>
      <c r="I42" s="325"/>
      <c r="J42" s="323"/>
      <c r="K42" s="323"/>
      <c r="L42" s="324"/>
    </row>
    <row r="43" customFormat="false" ht="15" hidden="false" customHeight="false" outlineLevel="0" collapsed="false">
      <c r="A43" s="309"/>
      <c r="B43" s="319" t="s">
        <v>94</v>
      </c>
      <c r="C43" s="319"/>
      <c r="D43" s="319"/>
      <c r="E43" s="319"/>
      <c r="F43" s="319"/>
      <c r="G43" s="320" t="n">
        <f aca="false">SUM(I43:L43)</f>
        <v>0</v>
      </c>
      <c r="H43" s="439" t="n">
        <f aca="false">SUM(I43:L43)</f>
        <v>0</v>
      </c>
      <c r="I43" s="325"/>
      <c r="J43" s="323"/>
      <c r="K43" s="323"/>
      <c r="L43" s="324"/>
    </row>
    <row r="44" customFormat="false" ht="15" hidden="false" customHeight="false" outlineLevel="0" collapsed="false">
      <c r="A44" s="309"/>
      <c r="B44" s="319" t="n">
        <f aca="false">'Additional items'!$P3</f>
        <v>0</v>
      </c>
      <c r="C44" s="319"/>
      <c r="D44" s="319"/>
      <c r="E44" s="319"/>
      <c r="F44" s="319"/>
      <c r="G44" s="320" t="n">
        <f aca="false">SUM(I44:L44)</f>
        <v>0</v>
      </c>
      <c r="H44" s="439" t="n">
        <f aca="false">SUM(I44:L44)</f>
        <v>0</v>
      </c>
      <c r="I44" s="325"/>
      <c r="J44" s="323"/>
      <c r="K44" s="323"/>
      <c r="L44" s="324"/>
    </row>
    <row r="45" customFormat="false" ht="15" hidden="false" customHeight="false" outlineLevel="0" collapsed="false">
      <c r="A45" s="309"/>
      <c r="B45" s="319" t="n">
        <f aca="false">'Additional items'!$P4</f>
        <v>0</v>
      </c>
      <c r="C45" s="319"/>
      <c r="D45" s="319"/>
      <c r="E45" s="319"/>
      <c r="F45" s="319"/>
      <c r="G45" s="320" t="n">
        <f aca="false">SUM(I45:L45)</f>
        <v>0</v>
      </c>
      <c r="H45" s="439" t="n">
        <f aca="false">SUM(I45:L45)</f>
        <v>0</v>
      </c>
      <c r="I45" s="325"/>
      <c r="J45" s="323"/>
      <c r="K45" s="323"/>
      <c r="L45" s="324"/>
    </row>
    <row r="46" customFormat="false" ht="15" hidden="false" customHeight="false" outlineLevel="0" collapsed="false">
      <c r="A46" s="309"/>
      <c r="B46" s="319" t="n">
        <f aca="false">'Additional items'!$P5</f>
        <v>0</v>
      </c>
      <c r="C46" s="319"/>
      <c r="D46" s="319"/>
      <c r="E46" s="319"/>
      <c r="F46" s="319"/>
      <c r="G46" s="320" t="n">
        <f aca="false">SUM(I46:L46)</f>
        <v>0</v>
      </c>
      <c r="H46" s="439" t="n">
        <f aca="false">SUM(I46:L46)</f>
        <v>0</v>
      </c>
      <c r="I46" s="325"/>
      <c r="J46" s="323"/>
      <c r="K46" s="323"/>
      <c r="L46" s="324"/>
    </row>
    <row r="47" customFormat="false" ht="15" hidden="false" customHeight="false" outlineLevel="0" collapsed="false">
      <c r="A47" s="309"/>
      <c r="B47" s="319" t="n">
        <f aca="false">'Additional items'!$P6</f>
        <v>0</v>
      </c>
      <c r="C47" s="319"/>
      <c r="D47" s="319"/>
      <c r="E47" s="319"/>
      <c r="F47" s="319"/>
      <c r="G47" s="320" t="n">
        <f aca="false">SUM(I47:L47)</f>
        <v>0</v>
      </c>
      <c r="H47" s="439" t="n">
        <f aca="false">SUM(I47:L47)</f>
        <v>0</v>
      </c>
      <c r="I47" s="325"/>
      <c r="J47" s="323"/>
      <c r="K47" s="323"/>
      <c r="L47" s="324"/>
    </row>
    <row r="48" customFormat="false" ht="15" hidden="false" customHeight="false" outlineLevel="0" collapsed="false">
      <c r="A48" s="309"/>
      <c r="B48" s="319" t="n">
        <f aca="false">'Additional items'!$P7</f>
        <v>0</v>
      </c>
      <c r="C48" s="319"/>
      <c r="D48" s="319"/>
      <c r="E48" s="319"/>
      <c r="F48" s="319"/>
      <c r="G48" s="320" t="n">
        <f aca="false">SUM(I48:L48)</f>
        <v>0</v>
      </c>
      <c r="H48" s="439" t="n">
        <f aca="false">SUM(I48:L48)</f>
        <v>0</v>
      </c>
      <c r="I48" s="325"/>
      <c r="J48" s="323"/>
      <c r="K48" s="323"/>
      <c r="L48" s="324"/>
    </row>
    <row r="49" customFormat="false" ht="15" hidden="false" customHeight="false" outlineLevel="0" collapsed="false">
      <c r="A49" s="309"/>
      <c r="B49" s="319" t="n">
        <f aca="false">'Additional items'!$P8</f>
        <v>0</v>
      </c>
      <c r="C49" s="319"/>
      <c r="D49" s="319"/>
      <c r="E49" s="319"/>
      <c r="F49" s="319"/>
      <c r="G49" s="320" t="n">
        <f aca="false">SUM(I49:L49)</f>
        <v>0</v>
      </c>
      <c r="H49" s="439" t="n">
        <f aca="false">SUM(I49:L49)</f>
        <v>0</v>
      </c>
      <c r="I49" s="325"/>
      <c r="J49" s="323"/>
      <c r="K49" s="323"/>
      <c r="L49" s="324"/>
    </row>
    <row r="50" customFormat="false" ht="15" hidden="false" customHeight="false" outlineLevel="0" collapsed="false">
      <c r="A50" s="309"/>
      <c r="B50" s="319" t="n">
        <f aca="false">'Additional items'!$P9</f>
        <v>0</v>
      </c>
      <c r="C50" s="319"/>
      <c r="D50" s="319"/>
      <c r="E50" s="319"/>
      <c r="F50" s="319"/>
      <c r="G50" s="320" t="n">
        <f aca="false">SUM(I50:L50)</f>
        <v>0</v>
      </c>
      <c r="H50" s="439" t="n">
        <f aca="false">SUM(I50:L50)</f>
        <v>0</v>
      </c>
      <c r="I50" s="325"/>
      <c r="J50" s="323"/>
      <c r="K50" s="323"/>
      <c r="L50" s="324"/>
    </row>
    <row r="51" customFormat="false" ht="15" hidden="false" customHeight="false" outlineLevel="0" collapsed="false">
      <c r="A51" s="309"/>
      <c r="B51" s="319" t="n">
        <f aca="false">'Additional items'!$P10</f>
        <v>0</v>
      </c>
      <c r="C51" s="319"/>
      <c r="D51" s="319"/>
      <c r="E51" s="319"/>
      <c r="F51" s="319"/>
      <c r="G51" s="320" t="n">
        <f aca="false">SUM(I51:L51)</f>
        <v>0</v>
      </c>
      <c r="H51" s="439" t="n">
        <f aca="false">SUM(I51:L51)</f>
        <v>0</v>
      </c>
      <c r="I51" s="325"/>
      <c r="J51" s="323"/>
      <c r="K51" s="323"/>
      <c r="L51" s="324"/>
    </row>
    <row r="52" customFormat="false" ht="15" hidden="false" customHeight="false" outlineLevel="0" collapsed="false">
      <c r="A52" s="309"/>
      <c r="B52" s="319" t="n">
        <f aca="false">'Additional items'!$P11</f>
        <v>0</v>
      </c>
      <c r="C52" s="319"/>
      <c r="D52" s="319"/>
      <c r="E52" s="319"/>
      <c r="F52" s="319"/>
      <c r="G52" s="320" t="n">
        <f aca="false">SUM(I52:L52)</f>
        <v>0</v>
      </c>
      <c r="H52" s="439" t="n">
        <f aca="false">SUM(I52:L52)</f>
        <v>0</v>
      </c>
      <c r="I52" s="325"/>
      <c r="J52" s="323"/>
      <c r="K52" s="323"/>
      <c r="L52" s="324"/>
    </row>
    <row r="53" customFormat="false" ht="15" hidden="false" customHeight="false" outlineLevel="0" collapsed="false">
      <c r="A53" s="309"/>
      <c r="B53" s="319" t="n">
        <f aca="false">'Additional items'!$P12</f>
        <v>0</v>
      </c>
      <c r="C53" s="319"/>
      <c r="D53" s="319"/>
      <c r="E53" s="319"/>
      <c r="F53" s="319"/>
      <c r="G53" s="320" t="n">
        <f aca="false">SUM(I53:L53)</f>
        <v>0</v>
      </c>
      <c r="H53" s="439" t="n">
        <f aca="false">SUM(I53:L53)</f>
        <v>0</v>
      </c>
      <c r="I53" s="325"/>
      <c r="J53" s="323"/>
      <c r="K53" s="323"/>
      <c r="L53" s="324"/>
    </row>
    <row r="54" customFormat="false" ht="15" hidden="false" customHeight="false" outlineLevel="0" collapsed="false">
      <c r="A54" s="309"/>
      <c r="B54" s="319" t="n">
        <f aca="false">'Additional items'!$P13</f>
        <v>0</v>
      </c>
      <c r="C54" s="319"/>
      <c r="D54" s="319"/>
      <c r="E54" s="319"/>
      <c r="F54" s="319"/>
      <c r="G54" s="320" t="n">
        <f aca="false">SUM(I54:L54)</f>
        <v>0</v>
      </c>
      <c r="H54" s="439" t="n">
        <f aca="false">SUM(I54:L54)</f>
        <v>0</v>
      </c>
      <c r="I54" s="325"/>
      <c r="J54" s="323"/>
      <c r="K54" s="323"/>
      <c r="L54" s="324"/>
    </row>
    <row r="55" customFormat="false" ht="15" hidden="false" customHeight="false" outlineLevel="0" collapsed="false">
      <c r="A55" s="309"/>
      <c r="B55" s="319" t="n">
        <f aca="false">'Additional items'!$P14</f>
        <v>0</v>
      </c>
      <c r="C55" s="319"/>
      <c r="D55" s="319"/>
      <c r="E55" s="319"/>
      <c r="F55" s="319"/>
      <c r="G55" s="320" t="n">
        <f aca="false">SUM(I55:L55)</f>
        <v>0</v>
      </c>
      <c r="H55" s="439" t="n">
        <f aca="false">SUM(I55:L55)</f>
        <v>0</v>
      </c>
      <c r="I55" s="325"/>
      <c r="J55" s="323"/>
      <c r="K55" s="323"/>
      <c r="L55" s="324"/>
    </row>
    <row r="56" customFormat="false" ht="15" hidden="false" customHeight="false" outlineLevel="0" collapsed="false">
      <c r="A56" s="309"/>
      <c r="B56" s="319" t="n">
        <f aca="false">'Additional items'!$P15</f>
        <v>0</v>
      </c>
      <c r="C56" s="319"/>
      <c r="D56" s="319"/>
      <c r="E56" s="319"/>
      <c r="F56" s="319"/>
      <c r="G56" s="320" t="n">
        <f aca="false">SUM(I56:L56)</f>
        <v>0</v>
      </c>
      <c r="H56" s="439" t="n">
        <f aca="false">SUM(I56:L56)</f>
        <v>0</v>
      </c>
      <c r="I56" s="325"/>
      <c r="J56" s="323"/>
      <c r="K56" s="323"/>
      <c r="L56" s="324"/>
    </row>
    <row r="57" customFormat="false" ht="15" hidden="false" customHeight="false" outlineLevel="0" collapsed="false">
      <c r="A57" s="309"/>
      <c r="B57" s="319" t="n">
        <f aca="false">'Additional items'!$P16</f>
        <v>0</v>
      </c>
      <c r="C57" s="319"/>
      <c r="D57" s="319"/>
      <c r="E57" s="319"/>
      <c r="F57" s="319"/>
      <c r="G57" s="320" t="n">
        <f aca="false">SUM(I57:L57)</f>
        <v>0</v>
      </c>
      <c r="H57" s="439" t="n">
        <f aca="false">SUM(I57:L57)</f>
        <v>0</v>
      </c>
      <c r="I57" s="325"/>
      <c r="J57" s="323"/>
      <c r="K57" s="323"/>
      <c r="L57" s="324"/>
    </row>
    <row r="58" customFormat="false" ht="15" hidden="false" customHeight="false" outlineLevel="0" collapsed="false">
      <c r="A58" s="309"/>
      <c r="B58" s="319" t="n">
        <f aca="false">'Additional items'!$P17</f>
        <v>0</v>
      </c>
      <c r="C58" s="319"/>
      <c r="D58" s="319"/>
      <c r="E58" s="319"/>
      <c r="F58" s="319"/>
      <c r="G58" s="320" t="n">
        <f aca="false">SUM(I58:L58)</f>
        <v>0</v>
      </c>
      <c r="H58" s="439" t="n">
        <f aca="false">SUM(I58:L58)</f>
        <v>0</v>
      </c>
      <c r="I58" s="325"/>
      <c r="J58" s="323"/>
      <c r="K58" s="323"/>
      <c r="L58" s="324"/>
    </row>
    <row r="59" customFormat="false" ht="15" hidden="false" customHeight="false" outlineLevel="0" collapsed="false">
      <c r="A59" s="309"/>
      <c r="B59" s="319" t="n">
        <f aca="false">'Additional items'!$P18</f>
        <v>0</v>
      </c>
      <c r="C59" s="319"/>
      <c r="D59" s="319"/>
      <c r="E59" s="319"/>
      <c r="F59" s="319"/>
      <c r="G59" s="320" t="n">
        <f aca="false">SUM(I59:L59)</f>
        <v>0</v>
      </c>
      <c r="H59" s="439" t="n">
        <f aca="false">SUM(I59:L59)</f>
        <v>0</v>
      </c>
      <c r="I59" s="325"/>
      <c r="J59" s="323"/>
      <c r="K59" s="323"/>
      <c r="L59" s="324"/>
    </row>
    <row r="60" customFormat="false" ht="15" hidden="false" customHeight="false" outlineLevel="0" collapsed="false">
      <c r="A60" s="309"/>
      <c r="B60" s="319" t="n">
        <f aca="false">'Additional items'!$P19</f>
        <v>0</v>
      </c>
      <c r="C60" s="319"/>
      <c r="D60" s="319"/>
      <c r="E60" s="319"/>
      <c r="F60" s="319"/>
      <c r="G60" s="320" t="n">
        <f aca="false">SUM(I60:L60)</f>
        <v>0</v>
      </c>
      <c r="H60" s="439" t="n">
        <f aca="false">SUM(I60:L60)</f>
        <v>0</v>
      </c>
      <c r="I60" s="325"/>
      <c r="J60" s="323"/>
      <c r="K60" s="323"/>
      <c r="L60" s="324"/>
    </row>
    <row r="61" customFormat="false" ht="15" hidden="false" customHeight="false" outlineLevel="0" collapsed="false">
      <c r="A61" s="309"/>
      <c r="B61" s="319" t="n">
        <f aca="false">'Additional items'!$P20</f>
        <v>0</v>
      </c>
      <c r="C61" s="319"/>
      <c r="D61" s="319"/>
      <c r="E61" s="319"/>
      <c r="F61" s="319"/>
      <c r="G61" s="320" t="n">
        <f aca="false">SUM(I61:L61)</f>
        <v>0</v>
      </c>
      <c r="H61" s="439" t="n">
        <f aca="false">SUM(I61:L61)</f>
        <v>0</v>
      </c>
      <c r="I61" s="325"/>
      <c r="J61" s="323"/>
      <c r="K61" s="323"/>
      <c r="L61" s="324"/>
    </row>
    <row r="62" customFormat="false" ht="15" hidden="false" customHeight="false" outlineLevel="0" collapsed="false">
      <c r="A62" s="309"/>
      <c r="B62" s="319" t="n">
        <f aca="false">'Additional items'!$P21</f>
        <v>0</v>
      </c>
      <c r="C62" s="319"/>
      <c r="D62" s="319"/>
      <c r="E62" s="319"/>
      <c r="F62" s="319"/>
      <c r="G62" s="320" t="n">
        <f aca="false">SUM(I62:L62)</f>
        <v>0</v>
      </c>
      <c r="H62" s="439" t="n">
        <f aca="false">SUM(I62:L62)</f>
        <v>0</v>
      </c>
      <c r="I62" s="325"/>
      <c r="J62" s="323"/>
      <c r="K62" s="323"/>
      <c r="L62" s="324"/>
    </row>
    <row r="63" customFormat="false" ht="15" hidden="false" customHeight="false" outlineLevel="0" collapsed="false">
      <c r="A63" s="309"/>
      <c r="B63" s="331" t="n">
        <f aca="false">'Additional items'!$P22</f>
        <v>0</v>
      </c>
      <c r="C63" s="331"/>
      <c r="D63" s="331"/>
      <c r="E63" s="331"/>
      <c r="F63" s="331"/>
      <c r="G63" s="332" t="n">
        <f aca="false">SUM(I63:L63)</f>
        <v>0</v>
      </c>
      <c r="H63" s="440" t="n">
        <f aca="false">SUM(I63:L63)</f>
        <v>0</v>
      </c>
      <c r="I63" s="333"/>
      <c r="J63" s="334"/>
      <c r="K63" s="334"/>
      <c r="L63" s="335"/>
    </row>
    <row r="64" customFormat="false" ht="174" hidden="false" customHeight="false" outlineLevel="0" collapsed="false">
      <c r="A64" s="338" t="s">
        <v>97</v>
      </c>
      <c r="B64" s="339" t="s">
        <v>98</v>
      </c>
      <c r="C64" s="339"/>
      <c r="D64" s="339"/>
      <c r="E64" s="339"/>
      <c r="F64" s="339"/>
      <c r="G64" s="340" t="n">
        <f aca="false">SUM(I64:L64)</f>
        <v>0</v>
      </c>
      <c r="H64" s="438" t="n">
        <f aca="false">SUM(I64:L64)</f>
        <v>0</v>
      </c>
      <c r="I64" s="341" t="n">
        <f aca="false">'Per item requirement'!N64*'Global Stock listing'!$H$29</f>
        <v>0</v>
      </c>
      <c r="J64" s="342" t="n">
        <f aca="false">'Per item requirement'!Y64*'Global Stock listing'!$H$40</f>
        <v>0</v>
      </c>
      <c r="K64" s="342" t="n">
        <f aca="false">'Per item requirement'!AB64*'Global Stock listing'!$H$42</f>
        <v>0</v>
      </c>
      <c r="L64" s="343" t="n">
        <f aca="false">'Per item requirement'!AM64*'Global Stock listing'!$H$53</f>
        <v>0</v>
      </c>
    </row>
    <row r="65" customFormat="false" ht="15" hidden="false" customHeight="false" outlineLevel="0" collapsed="false">
      <c r="A65" s="338"/>
      <c r="B65" s="345" t="s">
        <v>99</v>
      </c>
      <c r="C65" s="345"/>
      <c r="D65" s="345"/>
      <c r="E65" s="345"/>
      <c r="F65" s="345"/>
      <c r="G65" s="346" t="n">
        <f aca="false">SUM(I65:L65)</f>
        <v>0</v>
      </c>
      <c r="H65" s="439" t="n">
        <f aca="false">SUM(I65:L65)</f>
        <v>0</v>
      </c>
      <c r="I65" s="347" t="n">
        <f aca="false">'Per item requirement'!N65*'Global Stock listing'!$H$29</f>
        <v>0</v>
      </c>
      <c r="J65" s="348" t="n">
        <f aca="false">'Per item requirement'!Y65*'Global Stock listing'!$H$40</f>
        <v>0</v>
      </c>
      <c r="K65" s="348" t="n">
        <f aca="false">'Per item requirement'!AB65*'Global Stock listing'!$H$42</f>
        <v>0</v>
      </c>
      <c r="L65" s="349" t="n">
        <f aca="false">'Per item requirement'!AM65*'Global Stock listing'!$H$53</f>
        <v>0</v>
      </c>
    </row>
    <row r="66" customFormat="false" ht="15" hidden="false" customHeight="false" outlineLevel="0" collapsed="false">
      <c r="A66" s="338"/>
      <c r="B66" s="345" t="s">
        <v>100</v>
      </c>
      <c r="C66" s="345"/>
      <c r="D66" s="345"/>
      <c r="E66" s="345"/>
      <c r="F66" s="345"/>
      <c r="G66" s="346" t="n">
        <f aca="false">SUM(I66:L66)</f>
        <v>0</v>
      </c>
      <c r="H66" s="439" t="n">
        <f aca="false">SUM(I66:L66)</f>
        <v>0</v>
      </c>
      <c r="I66" s="347" t="n">
        <f aca="false">'Per item requirement'!N66*'Global Stock listing'!$H$29</f>
        <v>0</v>
      </c>
      <c r="J66" s="348" t="n">
        <f aca="false">'Per item requirement'!Y66*'Global Stock listing'!$H$40</f>
        <v>0</v>
      </c>
      <c r="K66" s="348" t="n">
        <f aca="false">'Per item requirement'!AB66*'Global Stock listing'!$H$42</f>
        <v>0</v>
      </c>
      <c r="L66" s="349" t="n">
        <f aca="false">'Per item requirement'!AM66*'Global Stock listing'!$H$53</f>
        <v>0</v>
      </c>
    </row>
    <row r="67" customFormat="false" ht="15" hidden="false" customHeight="false" outlineLevel="0" collapsed="false">
      <c r="A67" s="338"/>
      <c r="B67" s="345" t="s">
        <v>101</v>
      </c>
      <c r="C67" s="345"/>
      <c r="D67" s="345"/>
      <c r="E67" s="345"/>
      <c r="F67" s="345"/>
      <c r="G67" s="346" t="n">
        <f aca="false">SUM(I67:L67)</f>
        <v>0</v>
      </c>
      <c r="H67" s="439" t="n">
        <f aca="false">SUM(I67:L67)</f>
        <v>0</v>
      </c>
      <c r="I67" s="347" t="n">
        <f aca="false">'Per item requirement'!N67*'Global Stock listing'!$H$29</f>
        <v>0</v>
      </c>
      <c r="J67" s="348" t="n">
        <f aca="false">'Per item requirement'!Y67*'Global Stock listing'!$H$40</f>
        <v>0</v>
      </c>
      <c r="K67" s="348" t="n">
        <f aca="false">'Per item requirement'!AB67*'Global Stock listing'!$H$42</f>
        <v>0</v>
      </c>
      <c r="L67" s="349" t="n">
        <f aca="false">'Per item requirement'!AM67*'Global Stock listing'!$H$53</f>
        <v>0</v>
      </c>
    </row>
    <row r="68" customFormat="false" ht="15" hidden="false" customHeight="false" outlineLevel="0" collapsed="false">
      <c r="A68" s="338"/>
      <c r="B68" s="345" t="s">
        <v>102</v>
      </c>
      <c r="C68" s="345"/>
      <c r="D68" s="345"/>
      <c r="E68" s="345"/>
      <c r="F68" s="345"/>
      <c r="G68" s="346" t="n">
        <f aca="false">SUM(I68:L68)</f>
        <v>0</v>
      </c>
      <c r="H68" s="439" t="n">
        <f aca="false">SUM(I68:L68)</f>
        <v>0</v>
      </c>
      <c r="I68" s="347" t="n">
        <f aca="false">'Per item requirement'!N68*'Global Stock listing'!$H$29</f>
        <v>0</v>
      </c>
      <c r="J68" s="348" t="n">
        <f aca="false">'Per item requirement'!Y68*'Global Stock listing'!$H$40</f>
        <v>0</v>
      </c>
      <c r="K68" s="348" t="n">
        <f aca="false">'Per item requirement'!AB68*'Global Stock listing'!$H$42</f>
        <v>0</v>
      </c>
      <c r="L68" s="349" t="n">
        <f aca="false">'Per item requirement'!AM68*'Global Stock listing'!$H$53</f>
        <v>0</v>
      </c>
    </row>
    <row r="69" customFormat="false" ht="15" hidden="false" customHeight="false" outlineLevel="0" collapsed="false">
      <c r="A69" s="338"/>
      <c r="B69" s="345" t="s">
        <v>103</v>
      </c>
      <c r="C69" s="345"/>
      <c r="D69" s="345"/>
      <c r="E69" s="345"/>
      <c r="F69" s="345"/>
      <c r="G69" s="346" t="n">
        <f aca="false">SUM(I69:L69)</f>
        <v>0</v>
      </c>
      <c r="H69" s="439" t="n">
        <f aca="false">SUM(I69:L69)</f>
        <v>0</v>
      </c>
      <c r="I69" s="347" t="n">
        <f aca="false">'Per item requirement'!N69*'Global Stock listing'!$H$29</f>
        <v>0</v>
      </c>
      <c r="J69" s="348" t="n">
        <f aca="false">'Per item requirement'!Y69*'Global Stock listing'!$H$40</f>
        <v>0</v>
      </c>
      <c r="K69" s="348" t="n">
        <f aca="false">'Per item requirement'!AB69*'Global Stock listing'!$H$42</f>
        <v>0</v>
      </c>
      <c r="L69" s="349" t="n">
        <f aca="false">'Per item requirement'!AM69*'Global Stock listing'!$H$53</f>
        <v>0</v>
      </c>
    </row>
    <row r="70" customFormat="false" ht="15" hidden="false" customHeight="false" outlineLevel="0" collapsed="false">
      <c r="A70" s="338"/>
      <c r="B70" s="345" t="s">
        <v>104</v>
      </c>
      <c r="C70" s="345"/>
      <c r="D70" s="345"/>
      <c r="E70" s="345"/>
      <c r="F70" s="345"/>
      <c r="G70" s="346" t="n">
        <f aca="false">SUM(I70:L70)</f>
        <v>0</v>
      </c>
      <c r="H70" s="439" t="n">
        <f aca="false">SUM(I70:L70)</f>
        <v>0</v>
      </c>
      <c r="I70" s="347" t="n">
        <f aca="false">'Per item requirement'!N70*'Global Stock listing'!$H$29</f>
        <v>0</v>
      </c>
      <c r="J70" s="348" t="n">
        <f aca="false">'Per item requirement'!Y70*'Global Stock listing'!$H$40</f>
        <v>0</v>
      </c>
      <c r="K70" s="348" t="n">
        <f aca="false">'Per item requirement'!AB70*'Global Stock listing'!$H$42</f>
        <v>0</v>
      </c>
      <c r="L70" s="349" t="n">
        <f aca="false">'Per item requirement'!AM70*'Global Stock listing'!$H$53</f>
        <v>0</v>
      </c>
    </row>
    <row r="71" customFormat="false" ht="15" hidden="false" customHeight="false" outlineLevel="0" collapsed="false">
      <c r="A71" s="338"/>
      <c r="B71" s="345" t="s">
        <v>105</v>
      </c>
      <c r="C71" s="345"/>
      <c r="D71" s="345"/>
      <c r="E71" s="345"/>
      <c r="F71" s="345"/>
      <c r="G71" s="346" t="n">
        <f aca="false">SUM(I71:L71)</f>
        <v>0</v>
      </c>
      <c r="H71" s="439" t="n">
        <f aca="false">SUM(I71:L71)</f>
        <v>0</v>
      </c>
      <c r="I71" s="347" t="n">
        <f aca="false">'Per item requirement'!N71*'Global Stock listing'!$H$29</f>
        <v>0</v>
      </c>
      <c r="J71" s="348" t="n">
        <f aca="false">'Per item requirement'!Y71*'Global Stock listing'!$H$40</f>
        <v>0</v>
      </c>
      <c r="K71" s="348" t="n">
        <f aca="false">'Per item requirement'!AB71*'Global Stock listing'!$H$42</f>
        <v>0</v>
      </c>
      <c r="L71" s="349" t="n">
        <f aca="false">'Per item requirement'!AM71*'Global Stock listing'!$H$53</f>
        <v>0</v>
      </c>
    </row>
    <row r="72" customFormat="false" ht="15" hidden="false" customHeight="false" outlineLevel="0" collapsed="false">
      <c r="A72" s="338"/>
      <c r="B72" s="345" t="s">
        <v>106</v>
      </c>
      <c r="C72" s="345"/>
      <c r="D72" s="345"/>
      <c r="E72" s="345"/>
      <c r="F72" s="345"/>
      <c r="G72" s="346" t="n">
        <f aca="false">SUM(I72:L72)</f>
        <v>0</v>
      </c>
      <c r="H72" s="439" t="n">
        <f aca="false">SUM(I72:L72)</f>
        <v>0</v>
      </c>
      <c r="I72" s="347" t="n">
        <f aca="false">'Per item requirement'!N72*'Global Stock listing'!$H$29</f>
        <v>0</v>
      </c>
      <c r="J72" s="348" t="n">
        <f aca="false">'Per item requirement'!Y72*'Global Stock listing'!$H$40</f>
        <v>0</v>
      </c>
      <c r="K72" s="348" t="n">
        <f aca="false">'Per item requirement'!AB72*'Global Stock listing'!$H$42</f>
        <v>0</v>
      </c>
      <c r="L72" s="349" t="n">
        <f aca="false">'Per item requirement'!AM72*'Global Stock listing'!$H$53</f>
        <v>0</v>
      </c>
    </row>
    <row r="73" customFormat="false" ht="15" hidden="false" customHeight="false" outlineLevel="0" collapsed="false">
      <c r="A73" s="338"/>
      <c r="B73" s="345" t="s">
        <v>107</v>
      </c>
      <c r="C73" s="345"/>
      <c r="D73" s="345"/>
      <c r="E73" s="345"/>
      <c r="F73" s="345"/>
      <c r="G73" s="346" t="n">
        <f aca="false">SUM(I73:L73)</f>
        <v>0</v>
      </c>
      <c r="H73" s="439" t="n">
        <f aca="false">SUM(I73:L73)</f>
        <v>0</v>
      </c>
      <c r="I73" s="347" t="n">
        <f aca="false">'Per item requirement'!N73*'Global Stock listing'!$H$29</f>
        <v>0</v>
      </c>
      <c r="J73" s="348" t="n">
        <f aca="false">'Per item requirement'!Y73*'Global Stock listing'!$H$40</f>
        <v>0</v>
      </c>
      <c r="K73" s="348" t="n">
        <f aca="false">'Per item requirement'!AB73*'Global Stock listing'!$H$42</f>
        <v>0</v>
      </c>
      <c r="L73" s="349" t="n">
        <f aca="false">'Per item requirement'!AM73*'Global Stock listing'!$H$53</f>
        <v>0</v>
      </c>
    </row>
    <row r="74" customFormat="false" ht="15" hidden="false" customHeight="false" outlineLevel="0" collapsed="false">
      <c r="A74" s="338"/>
      <c r="B74" s="345" t="s">
        <v>108</v>
      </c>
      <c r="C74" s="345"/>
      <c r="D74" s="345"/>
      <c r="E74" s="345"/>
      <c r="F74" s="345"/>
      <c r="G74" s="346" t="n">
        <f aca="false">SUM(I74:L74)</f>
        <v>0</v>
      </c>
      <c r="H74" s="439" t="n">
        <f aca="false">SUM(I74:L74)</f>
        <v>0</v>
      </c>
      <c r="I74" s="347" t="n">
        <f aca="false">'Per item requirement'!N74*'Global Stock listing'!$H$29</f>
        <v>0</v>
      </c>
      <c r="J74" s="348" t="n">
        <f aca="false">'Per item requirement'!Y74*'Global Stock listing'!$H$40</f>
        <v>0</v>
      </c>
      <c r="K74" s="348" t="n">
        <f aca="false">'Per item requirement'!AB74*'Global Stock listing'!$H$42</f>
        <v>0</v>
      </c>
      <c r="L74" s="349" t="n">
        <f aca="false">'Per item requirement'!AM74*'Global Stock listing'!$H$53</f>
        <v>0</v>
      </c>
    </row>
    <row r="75" customFormat="false" ht="15" hidden="false" customHeight="false" outlineLevel="0" collapsed="false">
      <c r="A75" s="338"/>
      <c r="B75" s="345" t="s">
        <v>109</v>
      </c>
      <c r="C75" s="345"/>
      <c r="D75" s="345"/>
      <c r="E75" s="345"/>
      <c r="F75" s="345"/>
      <c r="G75" s="346" t="n">
        <f aca="false">SUM(I75:L75)</f>
        <v>0</v>
      </c>
      <c r="H75" s="439" t="n">
        <f aca="false">SUM(I75:L75)</f>
        <v>0</v>
      </c>
      <c r="I75" s="347" t="n">
        <f aca="false">'Per item requirement'!N75*'Global Stock listing'!$H$29</f>
        <v>0</v>
      </c>
      <c r="J75" s="348" t="n">
        <f aca="false">'Per item requirement'!Y75*'Global Stock listing'!$H$40</f>
        <v>0</v>
      </c>
      <c r="K75" s="348" t="n">
        <f aca="false">'Per item requirement'!AB75*'Global Stock listing'!$H$42</f>
        <v>0</v>
      </c>
      <c r="L75" s="349" t="n">
        <f aca="false">'Per item requirement'!AM75*'Global Stock listing'!$H$53</f>
        <v>0</v>
      </c>
    </row>
    <row r="76" customFormat="false" ht="15" hidden="false" customHeight="false" outlineLevel="0" collapsed="false">
      <c r="A76" s="338"/>
      <c r="B76" s="345" t="s">
        <v>110</v>
      </c>
      <c r="C76" s="345"/>
      <c r="D76" s="345"/>
      <c r="E76" s="345"/>
      <c r="F76" s="345"/>
      <c r="G76" s="346" t="n">
        <f aca="false">SUM(I76:L76)</f>
        <v>0</v>
      </c>
      <c r="H76" s="439" t="n">
        <f aca="false">SUM(I76:L76)</f>
        <v>0</v>
      </c>
      <c r="I76" s="347" t="n">
        <f aca="false">'Per item requirement'!N76*'Global Stock listing'!$H$29</f>
        <v>0</v>
      </c>
      <c r="J76" s="348" t="n">
        <f aca="false">'Per item requirement'!Y76*'Global Stock listing'!$H$40</f>
        <v>0</v>
      </c>
      <c r="K76" s="348" t="n">
        <f aca="false">'Per item requirement'!AB76*'Global Stock listing'!$H$42</f>
        <v>0</v>
      </c>
      <c r="L76" s="349" t="n">
        <f aca="false">'Per item requirement'!AM76*'Global Stock listing'!$H$53</f>
        <v>0</v>
      </c>
    </row>
    <row r="77" customFormat="false" ht="15" hidden="false" customHeight="false" outlineLevel="0" collapsed="false">
      <c r="A77" s="338"/>
      <c r="B77" s="345" t="s">
        <v>111</v>
      </c>
      <c r="C77" s="345"/>
      <c r="D77" s="345"/>
      <c r="E77" s="345"/>
      <c r="F77" s="345"/>
      <c r="G77" s="346" t="n">
        <f aca="false">SUM(I77:L77)</f>
        <v>0</v>
      </c>
      <c r="H77" s="439" t="n">
        <f aca="false">SUM(I77:L77)</f>
        <v>0</v>
      </c>
      <c r="I77" s="347" t="n">
        <f aca="false">'Per item requirement'!N77*'Global Stock listing'!$H$29</f>
        <v>0</v>
      </c>
      <c r="J77" s="348" t="n">
        <f aca="false">'Per item requirement'!Y77*'Global Stock listing'!$H$40</f>
        <v>0</v>
      </c>
      <c r="K77" s="348" t="n">
        <f aca="false">'Per item requirement'!AB77*'Global Stock listing'!$H$42</f>
        <v>0</v>
      </c>
      <c r="L77" s="349" t="n">
        <f aca="false">'Per item requirement'!AM77*'Global Stock listing'!$H$53</f>
        <v>0</v>
      </c>
    </row>
    <row r="78" customFormat="false" ht="15" hidden="false" customHeight="false" outlineLevel="0" collapsed="false">
      <c r="A78" s="338"/>
      <c r="B78" s="345" t="s">
        <v>112</v>
      </c>
      <c r="C78" s="345"/>
      <c r="D78" s="345"/>
      <c r="E78" s="345"/>
      <c r="F78" s="345"/>
      <c r="G78" s="346" t="n">
        <f aca="false">SUM(I78:L78)</f>
        <v>0</v>
      </c>
      <c r="H78" s="439" t="n">
        <f aca="false">SUM(I78:L78)</f>
        <v>0</v>
      </c>
      <c r="I78" s="347" t="n">
        <f aca="false">'Per item requirement'!N78*'Global Stock listing'!$H$29</f>
        <v>0</v>
      </c>
      <c r="J78" s="348" t="n">
        <f aca="false">'Per item requirement'!Y78*'Global Stock listing'!$H$40</f>
        <v>0</v>
      </c>
      <c r="K78" s="348" t="n">
        <f aca="false">'Per item requirement'!AB78*'Global Stock listing'!$H$42</f>
        <v>0</v>
      </c>
      <c r="L78" s="349" t="n">
        <f aca="false">'Per item requirement'!AM78*'Global Stock listing'!$H$53</f>
        <v>0</v>
      </c>
    </row>
    <row r="79" customFormat="false" ht="15" hidden="false" customHeight="false" outlineLevel="0" collapsed="false">
      <c r="A79" s="338"/>
      <c r="B79" s="345" t="s">
        <v>113</v>
      </c>
      <c r="C79" s="345"/>
      <c r="D79" s="345"/>
      <c r="E79" s="345"/>
      <c r="F79" s="345"/>
      <c r="G79" s="346" t="n">
        <f aca="false">SUM(I79:L79)</f>
        <v>0</v>
      </c>
      <c r="H79" s="439" t="n">
        <f aca="false">SUM(I79:L79)</f>
        <v>0</v>
      </c>
      <c r="I79" s="347" t="n">
        <f aca="false">'Per item requirement'!N79*'Global Stock listing'!$H$29</f>
        <v>0</v>
      </c>
      <c r="J79" s="348" t="n">
        <f aca="false">'Per item requirement'!Y79*'Global Stock listing'!$H$40</f>
        <v>0</v>
      </c>
      <c r="K79" s="348" t="n">
        <f aca="false">'Per item requirement'!AB79*'Global Stock listing'!$H$42</f>
        <v>0</v>
      </c>
      <c r="L79" s="349" t="n">
        <f aca="false">'Per item requirement'!AM79*'Global Stock listing'!$H$53</f>
        <v>0</v>
      </c>
    </row>
    <row r="80" customFormat="false" ht="15" hidden="false" customHeight="false" outlineLevel="0" collapsed="false">
      <c r="A80" s="338"/>
      <c r="B80" s="345" t="s">
        <v>114</v>
      </c>
      <c r="C80" s="345"/>
      <c r="D80" s="345"/>
      <c r="E80" s="345"/>
      <c r="F80" s="345"/>
      <c r="G80" s="346" t="n">
        <f aca="false">SUM(I80:L80)</f>
        <v>0</v>
      </c>
      <c r="H80" s="439" t="n">
        <f aca="false">SUM(I80:L80)</f>
        <v>0</v>
      </c>
      <c r="I80" s="347" t="n">
        <f aca="false">'Per item requirement'!N80*'Global Stock listing'!$H$29</f>
        <v>0</v>
      </c>
      <c r="J80" s="348" t="n">
        <f aca="false">'Per item requirement'!Y80*'Global Stock listing'!$H$40</f>
        <v>0</v>
      </c>
      <c r="K80" s="348" t="n">
        <f aca="false">'Per item requirement'!AB80*'Global Stock listing'!$H$42</f>
        <v>0</v>
      </c>
      <c r="L80" s="349" t="n">
        <f aca="false">'Per item requirement'!AM80*'Global Stock listing'!$H$53</f>
        <v>0</v>
      </c>
    </row>
    <row r="81" customFormat="false" ht="15" hidden="false" customHeight="false" outlineLevel="0" collapsed="false">
      <c r="A81" s="338"/>
      <c r="B81" s="345" t="str">
        <f aca="false">'Additional items'!$B13</f>
        <v>Hive Nanite Replicator</v>
      </c>
      <c r="C81" s="345"/>
      <c r="D81" s="345"/>
      <c r="E81" s="345"/>
      <c r="F81" s="345"/>
      <c r="G81" s="346" t="n">
        <f aca="false">SUM(I81:L81)</f>
        <v>0</v>
      </c>
      <c r="H81" s="439" t="n">
        <f aca="false">SUM(I81:L81)</f>
        <v>0</v>
      </c>
      <c r="I81" s="347" t="n">
        <f aca="false">'Per item requirement'!N81*'Global Stock listing'!$H$29</f>
        <v>0</v>
      </c>
      <c r="J81" s="348" t="n">
        <f aca="false">'Per item requirement'!Y81*'Global Stock listing'!$H$40</f>
        <v>0</v>
      </c>
      <c r="K81" s="348" t="n">
        <f aca="false">'Per item requirement'!AB81*'Global Stock listing'!$H$42</f>
        <v>0</v>
      </c>
      <c r="L81" s="349" t="n">
        <f aca="false">'Per item requirement'!AM81*'Global Stock listing'!$H$53</f>
        <v>0</v>
      </c>
    </row>
    <row r="82" customFormat="false" ht="15" hidden="false" customHeight="false" outlineLevel="0" collapsed="false">
      <c r="A82" s="338"/>
      <c r="B82" s="345" t="str">
        <f aca="false">'Additional items'!$B14</f>
        <v>Orun Processor core</v>
      </c>
      <c r="C82" s="345"/>
      <c r="D82" s="345"/>
      <c r="E82" s="345"/>
      <c r="F82" s="345"/>
      <c r="G82" s="346" t="n">
        <f aca="false">SUM(I82:L82)</f>
        <v>0</v>
      </c>
      <c r="H82" s="439" t="n">
        <f aca="false">SUM(I82:L82)</f>
        <v>0</v>
      </c>
      <c r="I82" s="347" t="n">
        <f aca="false">'Per item requirement'!N82*'Global Stock listing'!$H$29</f>
        <v>0</v>
      </c>
      <c r="J82" s="348" t="n">
        <f aca="false">'Per item requirement'!Y82*'Global Stock listing'!$H$40</f>
        <v>0</v>
      </c>
      <c r="K82" s="348" t="n">
        <f aca="false">'Per item requirement'!AB82*'Global Stock listing'!$H$42</f>
        <v>0</v>
      </c>
      <c r="L82" s="349" t="n">
        <f aca="false">'Per item requirement'!AM82*'Global Stock listing'!$H$53</f>
        <v>0</v>
      </c>
    </row>
    <row r="83" customFormat="false" ht="15" hidden="false" customHeight="false" outlineLevel="0" collapsed="false">
      <c r="A83" s="338"/>
      <c r="B83" s="345" t="n">
        <f aca="false">'Additional items'!$B15</f>
        <v>0</v>
      </c>
      <c r="C83" s="345"/>
      <c r="D83" s="345"/>
      <c r="E83" s="345"/>
      <c r="F83" s="345"/>
      <c r="G83" s="346" t="n">
        <f aca="false">SUM(I83:L83)</f>
        <v>0</v>
      </c>
      <c r="H83" s="439" t="n">
        <f aca="false">SUM(I83:L83)</f>
        <v>0</v>
      </c>
      <c r="I83" s="347" t="n">
        <f aca="false">'Per item requirement'!N83*'Global Stock listing'!$H$29</f>
        <v>0</v>
      </c>
      <c r="J83" s="348" t="n">
        <f aca="false">'Per item requirement'!Y83*'Global Stock listing'!$H$40</f>
        <v>0</v>
      </c>
      <c r="K83" s="348" t="n">
        <f aca="false">'Per item requirement'!AB83*'Global Stock listing'!$H$42</f>
        <v>0</v>
      </c>
      <c r="L83" s="349" t="n">
        <f aca="false">'Per item requirement'!AM83*'Global Stock listing'!$H$53</f>
        <v>0</v>
      </c>
    </row>
    <row r="84" customFormat="false" ht="15" hidden="false" customHeight="false" outlineLevel="0" collapsed="false">
      <c r="A84" s="338"/>
      <c r="B84" s="345" t="n">
        <f aca="false">'Additional items'!$B16</f>
        <v>0</v>
      </c>
      <c r="C84" s="345"/>
      <c r="D84" s="345"/>
      <c r="E84" s="345"/>
      <c r="F84" s="345"/>
      <c r="G84" s="346" t="n">
        <f aca="false">SUM(I84:L84)</f>
        <v>0</v>
      </c>
      <c r="H84" s="439" t="n">
        <f aca="false">SUM(I84:L84)</f>
        <v>0</v>
      </c>
      <c r="I84" s="347" t="n">
        <f aca="false">'Per item requirement'!N84*'Global Stock listing'!$H$29</f>
        <v>0</v>
      </c>
      <c r="J84" s="348" t="n">
        <f aca="false">'Per item requirement'!Y84*'Global Stock listing'!$H$40</f>
        <v>0</v>
      </c>
      <c r="K84" s="348" t="n">
        <f aca="false">'Per item requirement'!AB84*'Global Stock listing'!$H$42</f>
        <v>0</v>
      </c>
      <c r="L84" s="349" t="n">
        <f aca="false">'Per item requirement'!AM84*'Global Stock listing'!$H$53</f>
        <v>0</v>
      </c>
    </row>
    <row r="85" customFormat="false" ht="15" hidden="false" customHeight="false" outlineLevel="0" collapsed="false">
      <c r="A85" s="338"/>
      <c r="B85" s="345" t="n">
        <f aca="false">'Additional items'!$B17</f>
        <v>0</v>
      </c>
      <c r="C85" s="345"/>
      <c r="D85" s="345"/>
      <c r="E85" s="345"/>
      <c r="F85" s="345"/>
      <c r="G85" s="346" t="n">
        <f aca="false">SUM(I85:L85)</f>
        <v>0</v>
      </c>
      <c r="H85" s="439" t="n">
        <f aca="false">SUM(I85:L85)</f>
        <v>0</v>
      </c>
      <c r="I85" s="347" t="n">
        <f aca="false">'Per item requirement'!N85*'Global Stock listing'!$H$29</f>
        <v>0</v>
      </c>
      <c r="J85" s="348" t="n">
        <f aca="false">'Per item requirement'!Y85*'Global Stock listing'!$H$40</f>
        <v>0</v>
      </c>
      <c r="K85" s="348" t="n">
        <f aca="false">'Per item requirement'!AB85*'Global Stock listing'!$H$42</f>
        <v>0</v>
      </c>
      <c r="L85" s="349" t="n">
        <f aca="false">'Per item requirement'!AM85*'Global Stock listing'!$H$53</f>
        <v>0</v>
      </c>
    </row>
    <row r="86" customFormat="false" ht="15" hidden="false" customHeight="false" outlineLevel="0" collapsed="false">
      <c r="A86" s="338"/>
      <c r="B86" s="345" t="n">
        <f aca="false">'Additional items'!$B18</f>
        <v>0</v>
      </c>
      <c r="C86" s="345"/>
      <c r="D86" s="345"/>
      <c r="E86" s="345"/>
      <c r="F86" s="345"/>
      <c r="G86" s="346" t="n">
        <f aca="false">SUM(I86:L86)</f>
        <v>0</v>
      </c>
      <c r="H86" s="439" t="n">
        <f aca="false">SUM(I86:L86)</f>
        <v>0</v>
      </c>
      <c r="I86" s="347" t="n">
        <f aca="false">'Per item requirement'!N86*'Global Stock listing'!$H$29</f>
        <v>0</v>
      </c>
      <c r="J86" s="348" t="n">
        <f aca="false">'Per item requirement'!Y86*'Global Stock listing'!$H$40</f>
        <v>0</v>
      </c>
      <c r="K86" s="348" t="n">
        <f aca="false">'Per item requirement'!AB86*'Global Stock listing'!$H$42</f>
        <v>0</v>
      </c>
      <c r="L86" s="349" t="n">
        <f aca="false">'Per item requirement'!AM86*'Global Stock listing'!$H$53</f>
        <v>0</v>
      </c>
    </row>
    <row r="87" customFormat="false" ht="15" hidden="false" customHeight="false" outlineLevel="0" collapsed="false">
      <c r="A87" s="338"/>
      <c r="B87" s="345" t="n">
        <f aca="false">'Additional items'!$B19</f>
        <v>0</v>
      </c>
      <c r="C87" s="345"/>
      <c r="D87" s="345"/>
      <c r="E87" s="345"/>
      <c r="F87" s="345"/>
      <c r="G87" s="346" t="n">
        <f aca="false">SUM(I87:L87)</f>
        <v>0</v>
      </c>
      <c r="H87" s="439" t="n">
        <f aca="false">SUM(I87:L87)</f>
        <v>0</v>
      </c>
      <c r="I87" s="347" t="n">
        <f aca="false">'Per item requirement'!N87*'Global Stock listing'!$H$29</f>
        <v>0</v>
      </c>
      <c r="J87" s="348" t="n">
        <f aca="false">'Per item requirement'!Y87*'Global Stock listing'!$H$40</f>
        <v>0</v>
      </c>
      <c r="K87" s="348" t="n">
        <f aca="false">'Per item requirement'!AB87*'Global Stock listing'!$H$42</f>
        <v>0</v>
      </c>
      <c r="L87" s="349" t="n">
        <f aca="false">'Per item requirement'!AM87*'Global Stock listing'!$H$53</f>
        <v>0</v>
      </c>
    </row>
    <row r="88" customFormat="false" ht="15" hidden="false" customHeight="false" outlineLevel="0" collapsed="false">
      <c r="A88" s="338"/>
      <c r="B88" s="345" t="n">
        <f aca="false">'Additional items'!$B20</f>
        <v>0</v>
      </c>
      <c r="C88" s="345"/>
      <c r="D88" s="345"/>
      <c r="E88" s="345"/>
      <c r="F88" s="345"/>
      <c r="G88" s="346" t="n">
        <f aca="false">SUM(I88:L88)</f>
        <v>0</v>
      </c>
      <c r="H88" s="439" t="n">
        <f aca="false">SUM(I88:L88)</f>
        <v>0</v>
      </c>
      <c r="I88" s="347" t="n">
        <f aca="false">'Per item requirement'!N88*'Global Stock listing'!$H$29</f>
        <v>0</v>
      </c>
      <c r="J88" s="348" t="n">
        <f aca="false">'Per item requirement'!Y88*'Global Stock listing'!$H$40</f>
        <v>0</v>
      </c>
      <c r="K88" s="348" t="n">
        <f aca="false">'Per item requirement'!AB88*'Global Stock listing'!$H$42</f>
        <v>0</v>
      </c>
      <c r="L88" s="349" t="n">
        <f aca="false">'Per item requirement'!AM88*'Global Stock listing'!$H$53</f>
        <v>0</v>
      </c>
    </row>
    <row r="89" customFormat="false" ht="15" hidden="false" customHeight="false" outlineLevel="0" collapsed="false">
      <c r="A89" s="338"/>
      <c r="B89" s="345" t="n">
        <f aca="false">'Additional items'!$B21</f>
        <v>0</v>
      </c>
      <c r="C89" s="345"/>
      <c r="D89" s="345"/>
      <c r="E89" s="345"/>
      <c r="F89" s="345"/>
      <c r="G89" s="346" t="n">
        <f aca="false">SUM(I89:L89)</f>
        <v>0</v>
      </c>
      <c r="H89" s="439" t="n">
        <f aca="false">SUM(I89:L89)</f>
        <v>0</v>
      </c>
      <c r="I89" s="347" t="n">
        <f aca="false">'Per item requirement'!N89*'Global Stock listing'!$H$29</f>
        <v>0</v>
      </c>
      <c r="J89" s="348" t="n">
        <f aca="false">'Per item requirement'!Y89*'Global Stock listing'!$H$40</f>
        <v>0</v>
      </c>
      <c r="K89" s="348" t="n">
        <f aca="false">'Per item requirement'!AB89*'Global Stock listing'!$H$42</f>
        <v>0</v>
      </c>
      <c r="L89" s="349" t="n">
        <f aca="false">'Per item requirement'!AM89*'Global Stock listing'!$H$53</f>
        <v>0</v>
      </c>
    </row>
    <row r="90" customFormat="false" ht="15" hidden="false" customHeight="false" outlineLevel="0" collapsed="false">
      <c r="A90" s="338"/>
      <c r="B90" s="345" t="n">
        <f aca="false">'Additional items'!$B22</f>
        <v>0</v>
      </c>
      <c r="C90" s="345"/>
      <c r="D90" s="345"/>
      <c r="E90" s="345"/>
      <c r="F90" s="345"/>
      <c r="G90" s="346" t="n">
        <f aca="false">SUM(I90:L90)</f>
        <v>0</v>
      </c>
      <c r="H90" s="439" t="n">
        <f aca="false">SUM(I90:L90)</f>
        <v>0</v>
      </c>
      <c r="I90" s="347" t="n">
        <f aca="false">'Per item requirement'!N90*'Global Stock listing'!$H$29</f>
        <v>0</v>
      </c>
      <c r="J90" s="348" t="n">
        <f aca="false">'Per item requirement'!Y90*'Global Stock listing'!$H$40</f>
        <v>0</v>
      </c>
      <c r="K90" s="348" t="n">
        <f aca="false">'Per item requirement'!AB90*'Global Stock listing'!$H$42</f>
        <v>0</v>
      </c>
      <c r="L90" s="349" t="n">
        <f aca="false">'Per item requirement'!AM90*'Global Stock listing'!$H$53</f>
        <v>0</v>
      </c>
    </row>
    <row r="91" customFormat="false" ht="15" hidden="false" customHeight="false" outlineLevel="0" collapsed="false">
      <c r="A91" s="338"/>
      <c r="B91" s="345" t="n">
        <f aca="false">'Additional items'!$B23</f>
        <v>0</v>
      </c>
      <c r="C91" s="345"/>
      <c r="D91" s="345"/>
      <c r="E91" s="345"/>
      <c r="F91" s="345"/>
      <c r="G91" s="346" t="n">
        <f aca="false">SUM(I91:L91)</f>
        <v>0</v>
      </c>
      <c r="H91" s="439" t="n">
        <f aca="false">SUM(I91:L91)</f>
        <v>0</v>
      </c>
      <c r="I91" s="347" t="n">
        <f aca="false">'Per item requirement'!N91*'Global Stock listing'!$H$29</f>
        <v>0</v>
      </c>
      <c r="J91" s="348" t="n">
        <f aca="false">'Per item requirement'!Y91*'Global Stock listing'!$H$40</f>
        <v>0</v>
      </c>
      <c r="K91" s="348" t="n">
        <f aca="false">'Per item requirement'!AB91*'Global Stock listing'!$H$42</f>
        <v>0</v>
      </c>
      <c r="L91" s="349" t="n">
        <f aca="false">'Per item requirement'!AM91*'Global Stock listing'!$H$53</f>
        <v>0</v>
      </c>
    </row>
    <row r="92" customFormat="false" ht="15" hidden="false" customHeight="false" outlineLevel="0" collapsed="false">
      <c r="A92" s="338"/>
      <c r="B92" s="352" t="n">
        <f aca="false">'Additional items'!$B24</f>
        <v>0</v>
      </c>
      <c r="C92" s="352"/>
      <c r="D92" s="352"/>
      <c r="E92" s="352"/>
      <c r="F92" s="352"/>
      <c r="G92" s="353" t="n">
        <f aca="false">SUM(I92:L92)</f>
        <v>0</v>
      </c>
      <c r="H92" s="440" t="n">
        <f aca="false">SUM(I92:L92)</f>
        <v>0</v>
      </c>
      <c r="I92" s="354" t="n">
        <f aca="false">'Per item requirement'!N92*'Global Stock listing'!$H$29</f>
        <v>0</v>
      </c>
      <c r="J92" s="355" t="n">
        <f aca="false">'Per item requirement'!Y92*'Global Stock listing'!$H$40</f>
        <v>0</v>
      </c>
      <c r="K92" s="355" t="n">
        <f aca="false">'Per item requirement'!AB92*'Global Stock listing'!$H$42</f>
        <v>0</v>
      </c>
      <c r="L92" s="356" t="n">
        <f aca="false">'Per item requirement'!AM92*'Global Stock listing'!$H$53</f>
        <v>0</v>
      </c>
    </row>
    <row r="93" customFormat="false" ht="225.75" hidden="false" customHeight="false" outlineLevel="0" collapsed="false">
      <c r="A93" s="358" t="s">
        <v>119</v>
      </c>
      <c r="B93" s="359" t="s">
        <v>120</v>
      </c>
      <c r="C93" s="359"/>
      <c r="D93" s="359"/>
      <c r="E93" s="359"/>
      <c r="F93" s="359"/>
      <c r="G93" s="360" t="n">
        <f aca="false">SUM(I93:L93)</f>
        <v>0</v>
      </c>
      <c r="H93" s="438" t="n">
        <f aca="false">SUM(I93:L93)</f>
        <v>0</v>
      </c>
      <c r="I93" s="361" t="n">
        <f aca="false">'Per item requirement'!N93*'Global Stock listing'!$H$29</f>
        <v>0</v>
      </c>
      <c r="J93" s="362" t="n">
        <f aca="false">'Per item requirement'!Y93*'Global Stock listing'!$H$40</f>
        <v>0</v>
      </c>
      <c r="K93" s="362" t="n">
        <f aca="false">'Per item requirement'!AB93*'Global Stock listing'!$H$42</f>
        <v>0</v>
      </c>
      <c r="L93" s="363" t="n">
        <f aca="false">'Per item requirement'!AM93*'Global Stock listing'!$H$53</f>
        <v>0</v>
      </c>
    </row>
    <row r="94" customFormat="false" ht="15" hidden="false" customHeight="false" outlineLevel="0" collapsed="false">
      <c r="A94" s="358"/>
      <c r="B94" s="365" t="s">
        <v>121</v>
      </c>
      <c r="C94" s="365"/>
      <c r="D94" s="365"/>
      <c r="E94" s="365"/>
      <c r="F94" s="365"/>
      <c r="G94" s="366" t="n">
        <f aca="false">SUM(I94:L94)</f>
        <v>0</v>
      </c>
      <c r="H94" s="439" t="n">
        <f aca="false">SUM(I94:L94)</f>
        <v>0</v>
      </c>
      <c r="I94" s="367" t="n">
        <f aca="false">'Per item requirement'!N94*'Global Stock listing'!$H$29</f>
        <v>0</v>
      </c>
      <c r="J94" s="368" t="n">
        <f aca="false">'Per item requirement'!Y94*'Global Stock listing'!$H$40</f>
        <v>0</v>
      </c>
      <c r="K94" s="368" t="n">
        <f aca="false">'Per item requirement'!AB94*'Global Stock listing'!$H$42</f>
        <v>0</v>
      </c>
      <c r="L94" s="369" t="n">
        <f aca="false">'Per item requirement'!AM94*'Global Stock listing'!$H$53</f>
        <v>0</v>
      </c>
    </row>
    <row r="95" customFormat="false" ht="15" hidden="false" customHeight="false" outlineLevel="0" collapsed="false">
      <c r="A95" s="358"/>
      <c r="B95" s="365" t="s">
        <v>122</v>
      </c>
      <c r="C95" s="365"/>
      <c r="D95" s="365"/>
      <c r="E95" s="365"/>
      <c r="F95" s="365"/>
      <c r="G95" s="366" t="n">
        <f aca="false">SUM(I95:L95)</f>
        <v>0</v>
      </c>
      <c r="H95" s="439" t="n">
        <f aca="false">SUM(I95:L95)</f>
        <v>0</v>
      </c>
      <c r="I95" s="367" t="n">
        <f aca="false">'Per item requirement'!N95*'Global Stock listing'!$H$29</f>
        <v>0</v>
      </c>
      <c r="J95" s="368" t="n">
        <f aca="false">'Per item requirement'!Y95*'Global Stock listing'!$H$40</f>
        <v>0</v>
      </c>
      <c r="K95" s="368" t="n">
        <f aca="false">'Per item requirement'!AB95*'Global Stock listing'!$H$42</f>
        <v>0</v>
      </c>
      <c r="L95" s="369" t="n">
        <f aca="false">'Per item requirement'!AM95*'Global Stock listing'!$H$53</f>
        <v>0</v>
      </c>
    </row>
    <row r="96" customFormat="false" ht="15" hidden="false" customHeight="false" outlineLevel="0" collapsed="false">
      <c r="A96" s="358"/>
      <c r="B96" s="365" t="s">
        <v>123</v>
      </c>
      <c r="C96" s="365"/>
      <c r="D96" s="365"/>
      <c r="E96" s="365"/>
      <c r="F96" s="365"/>
      <c r="G96" s="366" t="n">
        <f aca="false">SUM(I96:L96)</f>
        <v>0</v>
      </c>
      <c r="H96" s="439" t="n">
        <f aca="false">SUM(I96:L96)</f>
        <v>0</v>
      </c>
      <c r="I96" s="367" t="n">
        <f aca="false">'Per item requirement'!N96*'Global Stock listing'!$H$29</f>
        <v>0</v>
      </c>
      <c r="J96" s="368" t="n">
        <f aca="false">'Per item requirement'!Y96*'Global Stock listing'!$H$40</f>
        <v>0</v>
      </c>
      <c r="K96" s="368" t="n">
        <f aca="false">'Per item requirement'!AB96*'Global Stock listing'!$H$42</f>
        <v>0</v>
      </c>
      <c r="L96" s="369" t="n">
        <f aca="false">'Per item requirement'!AM96*'Global Stock listing'!$H$53</f>
        <v>0</v>
      </c>
    </row>
    <row r="97" customFormat="false" ht="15" hidden="false" customHeight="false" outlineLevel="0" collapsed="false">
      <c r="A97" s="358"/>
      <c r="B97" s="365" t="s">
        <v>124</v>
      </c>
      <c r="C97" s="365"/>
      <c r="D97" s="365"/>
      <c r="E97" s="365"/>
      <c r="F97" s="365"/>
      <c r="G97" s="366" t="n">
        <f aca="false">SUM(I97:L97)</f>
        <v>0</v>
      </c>
      <c r="H97" s="439" t="n">
        <f aca="false">SUM(I97:L97)</f>
        <v>0</v>
      </c>
      <c r="I97" s="367" t="n">
        <f aca="false">'Per item requirement'!N97*'Global Stock listing'!$H$29</f>
        <v>0</v>
      </c>
      <c r="J97" s="368" t="n">
        <f aca="false">'Per item requirement'!Y97*'Global Stock listing'!$H$40</f>
        <v>0</v>
      </c>
      <c r="K97" s="368" t="n">
        <f aca="false">'Per item requirement'!AB97*'Global Stock listing'!$H$42</f>
        <v>0</v>
      </c>
      <c r="L97" s="369" t="n">
        <f aca="false">'Per item requirement'!AM97*'Global Stock listing'!$H$53</f>
        <v>0</v>
      </c>
    </row>
    <row r="98" customFormat="false" ht="15" hidden="false" customHeight="false" outlineLevel="0" collapsed="false">
      <c r="A98" s="358"/>
      <c r="B98" s="365" t="s">
        <v>125</v>
      </c>
      <c r="C98" s="365"/>
      <c r="D98" s="365"/>
      <c r="E98" s="365"/>
      <c r="F98" s="365"/>
      <c r="G98" s="366" t="n">
        <f aca="false">SUM(I98:L98)</f>
        <v>0</v>
      </c>
      <c r="H98" s="439" t="n">
        <f aca="false">SUM(I98:L98)</f>
        <v>0</v>
      </c>
      <c r="I98" s="367" t="n">
        <f aca="false">'Per item requirement'!N98*'Global Stock listing'!$H$29</f>
        <v>0</v>
      </c>
      <c r="J98" s="368" t="n">
        <f aca="false">'Per item requirement'!Y98*'Global Stock listing'!$H$40</f>
        <v>0</v>
      </c>
      <c r="K98" s="368" t="n">
        <f aca="false">'Per item requirement'!AB98*'Global Stock listing'!$H$42</f>
        <v>0</v>
      </c>
      <c r="L98" s="369" t="n">
        <f aca="false">'Per item requirement'!AM98*'Global Stock listing'!$H$53</f>
        <v>0</v>
      </c>
    </row>
    <row r="99" customFormat="false" ht="15" hidden="false" customHeight="false" outlineLevel="0" collapsed="false">
      <c r="A99" s="358"/>
      <c r="B99" s="365" t="s">
        <v>126</v>
      </c>
      <c r="C99" s="365"/>
      <c r="D99" s="365"/>
      <c r="E99" s="365"/>
      <c r="F99" s="365"/>
      <c r="G99" s="366" t="n">
        <f aca="false">SUM(I99:L99)</f>
        <v>0</v>
      </c>
      <c r="H99" s="439" t="n">
        <f aca="false">SUM(I99:L99)</f>
        <v>0</v>
      </c>
      <c r="I99" s="367" t="n">
        <f aca="false">'Per item requirement'!N99*'Global Stock listing'!$H$29</f>
        <v>0</v>
      </c>
      <c r="J99" s="368" t="n">
        <f aca="false">'Per item requirement'!Y99*'Global Stock listing'!$H$40</f>
        <v>0</v>
      </c>
      <c r="K99" s="368" t="n">
        <f aca="false">'Per item requirement'!AB99*'Global Stock listing'!$H$42</f>
        <v>0</v>
      </c>
      <c r="L99" s="369" t="n">
        <f aca="false">'Per item requirement'!AM99*'Global Stock listing'!$H$53</f>
        <v>0</v>
      </c>
    </row>
    <row r="100" customFormat="false" ht="15" hidden="false" customHeight="false" outlineLevel="0" collapsed="false">
      <c r="A100" s="358"/>
      <c r="B100" s="365" t="s">
        <v>127</v>
      </c>
      <c r="C100" s="365"/>
      <c r="D100" s="365"/>
      <c r="E100" s="365"/>
      <c r="F100" s="365"/>
      <c r="G100" s="366" t="n">
        <f aca="false">SUM(I100:L100)</f>
        <v>0</v>
      </c>
      <c r="H100" s="439" t="n">
        <f aca="false">SUM(I100:L100)</f>
        <v>0</v>
      </c>
      <c r="I100" s="367" t="n">
        <f aca="false">'Per item requirement'!N100*'Global Stock listing'!$H$29</f>
        <v>0</v>
      </c>
      <c r="J100" s="368" t="n">
        <f aca="false">'Per item requirement'!Y100*'Global Stock listing'!$H$40</f>
        <v>0</v>
      </c>
      <c r="K100" s="368" t="n">
        <f aca="false">'Per item requirement'!AB100*'Global Stock listing'!$H$42</f>
        <v>0</v>
      </c>
      <c r="L100" s="369" t="n">
        <f aca="false">'Per item requirement'!AM100*'Global Stock listing'!$H$53</f>
        <v>0</v>
      </c>
    </row>
    <row r="101" customFormat="false" ht="15" hidden="false" customHeight="false" outlineLevel="0" collapsed="false">
      <c r="A101" s="358"/>
      <c r="B101" s="365" t="s">
        <v>128</v>
      </c>
      <c r="C101" s="365"/>
      <c r="D101" s="365"/>
      <c r="E101" s="365"/>
      <c r="F101" s="365"/>
      <c r="G101" s="366" t="n">
        <f aca="false">SUM(I101:L101)</f>
        <v>0</v>
      </c>
      <c r="H101" s="439" t="n">
        <f aca="false">SUM(I101:L101)</f>
        <v>0</v>
      </c>
      <c r="I101" s="367" t="n">
        <f aca="false">'Per item requirement'!N101*'Global Stock listing'!$H$29</f>
        <v>0</v>
      </c>
      <c r="J101" s="368" t="n">
        <f aca="false">'Per item requirement'!Y101*'Global Stock listing'!$H$40</f>
        <v>0</v>
      </c>
      <c r="K101" s="368" t="n">
        <f aca="false">'Per item requirement'!AB101*'Global Stock listing'!$H$42</f>
        <v>0</v>
      </c>
      <c r="L101" s="369" t="n">
        <f aca="false">'Per item requirement'!AM101*'Global Stock listing'!$H$53</f>
        <v>0</v>
      </c>
    </row>
    <row r="102" customFormat="false" ht="15" hidden="false" customHeight="false" outlineLevel="0" collapsed="false">
      <c r="A102" s="358"/>
      <c r="B102" s="365" t="s">
        <v>129</v>
      </c>
      <c r="C102" s="365"/>
      <c r="D102" s="365"/>
      <c r="E102" s="365"/>
      <c r="F102" s="365"/>
      <c r="G102" s="366" t="n">
        <f aca="false">SUM(I102:L102)</f>
        <v>0</v>
      </c>
      <c r="H102" s="439" t="n">
        <f aca="false">SUM(I102:L102)</f>
        <v>0</v>
      </c>
      <c r="I102" s="367" t="n">
        <f aca="false">'Per item requirement'!N102*'Global Stock listing'!$H$29</f>
        <v>0</v>
      </c>
      <c r="J102" s="368" t="n">
        <f aca="false">'Per item requirement'!Y102*'Global Stock listing'!$H$40</f>
        <v>0</v>
      </c>
      <c r="K102" s="368" t="n">
        <f aca="false">'Per item requirement'!AB102*'Global Stock listing'!$H$42</f>
        <v>0</v>
      </c>
      <c r="L102" s="369" t="n">
        <f aca="false">'Per item requirement'!AM102*'Global Stock listing'!$H$53</f>
        <v>0</v>
      </c>
    </row>
    <row r="103" customFormat="false" ht="15" hidden="false" customHeight="false" outlineLevel="0" collapsed="false">
      <c r="A103" s="358"/>
      <c r="B103" s="365" t="s">
        <v>130</v>
      </c>
      <c r="C103" s="365"/>
      <c r="D103" s="365"/>
      <c r="E103" s="365"/>
      <c r="F103" s="365"/>
      <c r="G103" s="366" t="n">
        <f aca="false">SUM(I103:L103)</f>
        <v>0</v>
      </c>
      <c r="H103" s="439" t="n">
        <f aca="false">SUM(I103:L103)</f>
        <v>0</v>
      </c>
      <c r="I103" s="367" t="n">
        <f aca="false">'Per item requirement'!N103*'Global Stock listing'!$H$29</f>
        <v>0</v>
      </c>
      <c r="J103" s="368" t="n">
        <f aca="false">'Per item requirement'!Y103*'Global Stock listing'!$H$40</f>
        <v>0</v>
      </c>
      <c r="K103" s="368" t="n">
        <f aca="false">'Per item requirement'!AB103*'Global Stock listing'!$H$42</f>
        <v>0</v>
      </c>
      <c r="L103" s="369" t="n">
        <f aca="false">'Per item requirement'!AM103*'Global Stock listing'!$H$53</f>
        <v>0</v>
      </c>
    </row>
    <row r="104" customFormat="false" ht="15" hidden="false" customHeight="false" outlineLevel="0" collapsed="false">
      <c r="A104" s="358"/>
      <c r="B104" s="365" t="s">
        <v>131</v>
      </c>
      <c r="C104" s="365"/>
      <c r="D104" s="365"/>
      <c r="E104" s="365"/>
      <c r="F104" s="365"/>
      <c r="G104" s="366" t="n">
        <f aca="false">SUM(I104:L104)</f>
        <v>0</v>
      </c>
      <c r="H104" s="439" t="n">
        <f aca="false">SUM(I104:L104)</f>
        <v>0</v>
      </c>
      <c r="I104" s="367" t="n">
        <f aca="false">'Per item requirement'!N104*'Global Stock listing'!$H$29</f>
        <v>0</v>
      </c>
      <c r="J104" s="368" t="n">
        <f aca="false">'Per item requirement'!Y104*'Global Stock listing'!$H$40</f>
        <v>0</v>
      </c>
      <c r="K104" s="368" t="n">
        <f aca="false">'Per item requirement'!AB104*'Global Stock listing'!$H$42</f>
        <v>0</v>
      </c>
      <c r="L104" s="369" t="n">
        <f aca="false">'Per item requirement'!AM104*'Global Stock listing'!$H$53</f>
        <v>0</v>
      </c>
    </row>
    <row r="105" customFormat="false" ht="15" hidden="false" customHeight="false" outlineLevel="0" collapsed="false">
      <c r="A105" s="358"/>
      <c r="B105" s="365" t="s">
        <v>132</v>
      </c>
      <c r="C105" s="365"/>
      <c r="D105" s="365"/>
      <c r="E105" s="365"/>
      <c r="F105" s="365"/>
      <c r="G105" s="366" t="n">
        <f aca="false">SUM(I105:L105)</f>
        <v>0</v>
      </c>
      <c r="H105" s="439" t="n">
        <f aca="false">SUM(I105:L105)</f>
        <v>0</v>
      </c>
      <c r="I105" s="367" t="n">
        <f aca="false">'Per item requirement'!N105*'Global Stock listing'!$H$29</f>
        <v>0</v>
      </c>
      <c r="J105" s="368" t="n">
        <f aca="false">'Per item requirement'!Y105*'Global Stock listing'!$H$40</f>
        <v>0</v>
      </c>
      <c r="K105" s="368" t="n">
        <f aca="false">'Per item requirement'!AB105*'Global Stock listing'!$H$42</f>
        <v>0</v>
      </c>
      <c r="L105" s="369" t="n">
        <f aca="false">'Per item requirement'!AM105*'Global Stock listing'!$H$53</f>
        <v>0</v>
      </c>
    </row>
    <row r="106" customFormat="false" ht="15" hidden="false" customHeight="false" outlineLevel="0" collapsed="false">
      <c r="A106" s="358"/>
      <c r="B106" s="365" t="s">
        <v>133</v>
      </c>
      <c r="C106" s="365"/>
      <c r="D106" s="365"/>
      <c r="E106" s="365"/>
      <c r="F106" s="365"/>
      <c r="G106" s="366" t="n">
        <f aca="false">SUM(I106:L106)</f>
        <v>0</v>
      </c>
      <c r="H106" s="439" t="n">
        <f aca="false">SUM(I106:L106)</f>
        <v>0</v>
      </c>
      <c r="I106" s="367" t="n">
        <f aca="false">'Per item requirement'!N106*'Global Stock listing'!$H$29</f>
        <v>0</v>
      </c>
      <c r="J106" s="368" t="n">
        <f aca="false">'Per item requirement'!Y106*'Global Stock listing'!$H$40</f>
        <v>0</v>
      </c>
      <c r="K106" s="368" t="n">
        <f aca="false">'Per item requirement'!AB106*'Global Stock listing'!$H$42</f>
        <v>0</v>
      </c>
      <c r="L106" s="369" t="n">
        <f aca="false">'Per item requirement'!AM106*'Global Stock listing'!$H$53</f>
        <v>0</v>
      </c>
    </row>
    <row r="107" customFormat="false" ht="15" hidden="false" customHeight="false" outlineLevel="0" collapsed="false">
      <c r="A107" s="358"/>
      <c r="B107" s="365" t="s">
        <v>134</v>
      </c>
      <c r="C107" s="365"/>
      <c r="D107" s="365"/>
      <c r="E107" s="365"/>
      <c r="F107" s="365"/>
      <c r="G107" s="366" t="n">
        <f aca="false">SUM(I107:L107)</f>
        <v>0</v>
      </c>
      <c r="H107" s="439" t="n">
        <f aca="false">SUM(I107:L107)</f>
        <v>0</v>
      </c>
      <c r="I107" s="367" t="n">
        <f aca="false">'Per item requirement'!N107*'Global Stock listing'!$H$29</f>
        <v>0</v>
      </c>
      <c r="J107" s="368" t="n">
        <f aca="false">'Per item requirement'!Y107*'Global Stock listing'!$H$40</f>
        <v>0</v>
      </c>
      <c r="K107" s="368" t="n">
        <f aca="false">'Per item requirement'!AB107*'Global Stock listing'!$H$42</f>
        <v>0</v>
      </c>
      <c r="L107" s="369" t="n">
        <f aca="false">'Per item requirement'!AM107*'Global Stock listing'!$H$53</f>
        <v>0</v>
      </c>
    </row>
    <row r="108" customFormat="false" ht="15" hidden="false" customHeight="false" outlineLevel="0" collapsed="false">
      <c r="A108" s="358"/>
      <c r="B108" s="365" t="s">
        <v>135</v>
      </c>
      <c r="C108" s="365"/>
      <c r="D108" s="365"/>
      <c r="E108" s="365"/>
      <c r="F108" s="365"/>
      <c r="G108" s="366" t="n">
        <f aca="false">SUM(I108:L108)</f>
        <v>0</v>
      </c>
      <c r="H108" s="439" t="n">
        <f aca="false">SUM(I108:L108)</f>
        <v>0</v>
      </c>
      <c r="I108" s="367" t="n">
        <f aca="false">'Per item requirement'!N108*'Global Stock listing'!$H$29</f>
        <v>0</v>
      </c>
      <c r="J108" s="368" t="n">
        <f aca="false">'Per item requirement'!Y108*'Global Stock listing'!$H$40</f>
        <v>0</v>
      </c>
      <c r="K108" s="368" t="n">
        <f aca="false">'Per item requirement'!AB108*'Global Stock listing'!$H$42</f>
        <v>0</v>
      </c>
      <c r="L108" s="369" t="n">
        <f aca="false">'Per item requirement'!AM108*'Global Stock listing'!$H$53</f>
        <v>0</v>
      </c>
    </row>
    <row r="109" customFormat="false" ht="15" hidden="false" customHeight="false" outlineLevel="0" collapsed="false">
      <c r="A109" s="358"/>
      <c r="B109" s="365" t="s">
        <v>136</v>
      </c>
      <c r="C109" s="365"/>
      <c r="D109" s="365"/>
      <c r="E109" s="365"/>
      <c r="F109" s="365"/>
      <c r="G109" s="366" t="n">
        <f aca="false">SUM(I109:L109)</f>
        <v>0</v>
      </c>
      <c r="H109" s="439" t="n">
        <f aca="false">SUM(I109:L109)</f>
        <v>0</v>
      </c>
      <c r="I109" s="367" t="n">
        <f aca="false">'Per item requirement'!N109*'Global Stock listing'!$H$29</f>
        <v>0</v>
      </c>
      <c r="J109" s="368" t="n">
        <f aca="false">'Per item requirement'!Y109*'Global Stock listing'!$H$40</f>
        <v>0</v>
      </c>
      <c r="K109" s="368" t="n">
        <f aca="false">'Per item requirement'!AB109*'Global Stock listing'!$H$42</f>
        <v>0</v>
      </c>
      <c r="L109" s="369" t="n">
        <f aca="false">'Per item requirement'!AM109*'Global Stock listing'!$H$53</f>
        <v>0</v>
      </c>
    </row>
    <row r="110" customFormat="false" ht="15" hidden="false" customHeight="false" outlineLevel="0" collapsed="false">
      <c r="A110" s="358"/>
      <c r="B110" s="365" t="s">
        <v>137</v>
      </c>
      <c r="C110" s="365"/>
      <c r="D110" s="365"/>
      <c r="E110" s="365"/>
      <c r="F110" s="365"/>
      <c r="G110" s="366" t="n">
        <f aca="false">SUM(I110:L110)</f>
        <v>0</v>
      </c>
      <c r="H110" s="439" t="n">
        <f aca="false">SUM(I110:L110)</f>
        <v>0</v>
      </c>
      <c r="I110" s="367" t="n">
        <f aca="false">'Per item requirement'!N110*'Global Stock listing'!$H$29</f>
        <v>0</v>
      </c>
      <c r="J110" s="368" t="n">
        <f aca="false">'Per item requirement'!Y110*'Global Stock listing'!$H$40</f>
        <v>0</v>
      </c>
      <c r="K110" s="368" t="n">
        <f aca="false">'Per item requirement'!AB110*'Global Stock listing'!$H$42</f>
        <v>0</v>
      </c>
      <c r="L110" s="369" t="n">
        <f aca="false">'Per item requirement'!AM110*'Global Stock listing'!$H$53</f>
        <v>0</v>
      </c>
    </row>
    <row r="111" customFormat="false" ht="15" hidden="false" customHeight="false" outlineLevel="0" collapsed="false">
      <c r="A111" s="358"/>
      <c r="B111" s="365" t="s">
        <v>138</v>
      </c>
      <c r="C111" s="365"/>
      <c r="D111" s="365"/>
      <c r="E111" s="365"/>
      <c r="F111" s="365"/>
      <c r="G111" s="366" t="n">
        <f aca="false">SUM(I111:L111)</f>
        <v>0</v>
      </c>
      <c r="H111" s="439" t="n">
        <f aca="false">SUM(I111:L111)</f>
        <v>0</v>
      </c>
      <c r="I111" s="367" t="n">
        <f aca="false">'Per item requirement'!N111*'Global Stock listing'!$H$29</f>
        <v>0</v>
      </c>
      <c r="J111" s="368" t="n">
        <f aca="false">'Per item requirement'!Y111*'Global Stock listing'!$H$40</f>
        <v>0</v>
      </c>
      <c r="K111" s="368" t="n">
        <f aca="false">'Per item requirement'!AB111*'Global Stock listing'!$H$42</f>
        <v>0</v>
      </c>
      <c r="L111" s="369" t="n">
        <f aca="false">'Per item requirement'!AM111*'Global Stock listing'!$H$53</f>
        <v>0</v>
      </c>
    </row>
    <row r="112" customFormat="false" ht="15" hidden="false" customHeight="false" outlineLevel="0" collapsed="false">
      <c r="A112" s="358"/>
      <c r="B112" s="365" t="s">
        <v>139</v>
      </c>
      <c r="C112" s="365"/>
      <c r="D112" s="365"/>
      <c r="E112" s="365"/>
      <c r="F112" s="365"/>
      <c r="G112" s="366" t="n">
        <f aca="false">SUM(I112:L112)</f>
        <v>0</v>
      </c>
      <c r="H112" s="439" t="n">
        <f aca="false">SUM(I112:L112)</f>
        <v>0</v>
      </c>
      <c r="I112" s="367" t="n">
        <f aca="false">'Per item requirement'!N112*'Global Stock listing'!$H$29</f>
        <v>0</v>
      </c>
      <c r="J112" s="368" t="n">
        <f aca="false">'Per item requirement'!Y112*'Global Stock listing'!$H$40</f>
        <v>0</v>
      </c>
      <c r="K112" s="368" t="n">
        <f aca="false">'Per item requirement'!AB112*'Global Stock listing'!$H$42</f>
        <v>0</v>
      </c>
      <c r="L112" s="369" t="n">
        <f aca="false">'Per item requirement'!AM112*'Global Stock listing'!$H$53</f>
        <v>0</v>
      </c>
    </row>
    <row r="113" customFormat="false" ht="15" hidden="false" customHeight="false" outlineLevel="0" collapsed="false">
      <c r="A113" s="358"/>
      <c r="B113" s="365" t="s">
        <v>140</v>
      </c>
      <c r="C113" s="365"/>
      <c r="D113" s="365"/>
      <c r="E113" s="365"/>
      <c r="F113" s="365"/>
      <c r="G113" s="366" t="n">
        <f aca="false">SUM(I113:L113)</f>
        <v>0</v>
      </c>
      <c r="H113" s="439" t="n">
        <f aca="false">SUM(I113:L113)</f>
        <v>0</v>
      </c>
      <c r="I113" s="367" t="n">
        <f aca="false">'Per item requirement'!N113*'Global Stock listing'!$H$29</f>
        <v>0</v>
      </c>
      <c r="J113" s="368" t="n">
        <f aca="false">'Per item requirement'!Y113*'Global Stock listing'!$H$40</f>
        <v>0</v>
      </c>
      <c r="K113" s="368" t="n">
        <f aca="false">'Per item requirement'!AB113*'Global Stock listing'!$H$42</f>
        <v>0</v>
      </c>
      <c r="L113" s="369" t="n">
        <f aca="false">'Per item requirement'!AM113*'Global Stock listing'!$H$53</f>
        <v>0</v>
      </c>
    </row>
    <row r="114" customFormat="false" ht="15" hidden="false" customHeight="false" outlineLevel="0" collapsed="false">
      <c r="A114" s="358"/>
      <c r="B114" s="365" t="s">
        <v>141</v>
      </c>
      <c r="C114" s="365"/>
      <c r="D114" s="365"/>
      <c r="E114" s="365"/>
      <c r="F114" s="365"/>
      <c r="G114" s="366" t="n">
        <f aca="false">SUM(I114:L114)</f>
        <v>0</v>
      </c>
      <c r="H114" s="439" t="n">
        <f aca="false">SUM(I114:L114)</f>
        <v>0</v>
      </c>
      <c r="I114" s="367" t="n">
        <f aca="false">'Per item requirement'!N114*'Global Stock listing'!$H$29</f>
        <v>0</v>
      </c>
      <c r="J114" s="368" t="n">
        <f aca="false">'Per item requirement'!Y114*'Global Stock listing'!$H$40</f>
        <v>0</v>
      </c>
      <c r="K114" s="368" t="n">
        <f aca="false">'Per item requirement'!AB114*'Global Stock listing'!$H$42</f>
        <v>0</v>
      </c>
      <c r="L114" s="369" t="n">
        <f aca="false">'Per item requirement'!AM114*'Global Stock listing'!$H$53</f>
        <v>0</v>
      </c>
    </row>
    <row r="115" customFormat="false" ht="15" hidden="false" customHeight="false" outlineLevel="0" collapsed="false">
      <c r="A115" s="358"/>
      <c r="B115" s="365" t="s">
        <v>142</v>
      </c>
      <c r="C115" s="365"/>
      <c r="D115" s="365"/>
      <c r="E115" s="365"/>
      <c r="F115" s="365"/>
      <c r="G115" s="366" t="n">
        <f aca="false">SUM(I115:L115)</f>
        <v>0</v>
      </c>
      <c r="H115" s="439" t="n">
        <f aca="false">SUM(I115:L115)</f>
        <v>0</v>
      </c>
      <c r="I115" s="367" t="n">
        <f aca="false">'Per item requirement'!N115*'Global Stock listing'!$H$29</f>
        <v>0</v>
      </c>
      <c r="J115" s="368" t="n">
        <f aca="false">'Per item requirement'!Y115*'Global Stock listing'!$H$40</f>
        <v>0</v>
      </c>
      <c r="K115" s="368" t="n">
        <f aca="false">'Per item requirement'!AB115*'Global Stock listing'!$H$42</f>
        <v>0</v>
      </c>
      <c r="L115" s="369" t="n">
        <f aca="false">'Per item requirement'!AM115*'Global Stock listing'!$H$53</f>
        <v>0</v>
      </c>
    </row>
    <row r="116" customFormat="false" ht="15" hidden="false" customHeight="false" outlineLevel="0" collapsed="false">
      <c r="A116" s="358"/>
      <c r="B116" s="365" t="s">
        <v>143</v>
      </c>
      <c r="C116" s="365"/>
      <c r="D116" s="365"/>
      <c r="E116" s="365"/>
      <c r="F116" s="365"/>
      <c r="G116" s="366" t="n">
        <f aca="false">SUM(I116:L116)</f>
        <v>0</v>
      </c>
      <c r="H116" s="439" t="n">
        <f aca="false">SUM(I116:L116)</f>
        <v>0</v>
      </c>
      <c r="I116" s="367" t="n">
        <f aca="false">'Per item requirement'!N116*'Global Stock listing'!$H$29</f>
        <v>0</v>
      </c>
      <c r="J116" s="368" t="n">
        <f aca="false">'Per item requirement'!Y116*'Global Stock listing'!$H$40</f>
        <v>0</v>
      </c>
      <c r="K116" s="368" t="n">
        <f aca="false">'Per item requirement'!AB116*'Global Stock listing'!$H$42</f>
        <v>0</v>
      </c>
      <c r="L116" s="369" t="n">
        <f aca="false">'Per item requirement'!AM116*'Global Stock listing'!$H$53</f>
        <v>0</v>
      </c>
    </row>
    <row r="117" customFormat="false" ht="15" hidden="false" customHeight="false" outlineLevel="0" collapsed="false">
      <c r="A117" s="358"/>
      <c r="B117" s="365" t="s">
        <v>144</v>
      </c>
      <c r="C117" s="365"/>
      <c r="D117" s="365"/>
      <c r="E117" s="365"/>
      <c r="F117" s="365"/>
      <c r="G117" s="366" t="n">
        <f aca="false">SUM(I117:L117)</f>
        <v>0</v>
      </c>
      <c r="H117" s="439" t="n">
        <f aca="false">SUM(I117:L117)</f>
        <v>0</v>
      </c>
      <c r="I117" s="367" t="n">
        <f aca="false">'Per item requirement'!N117*'Global Stock listing'!$H$29</f>
        <v>0</v>
      </c>
      <c r="J117" s="368" t="n">
        <f aca="false">'Per item requirement'!Y117*'Global Stock listing'!$H$40</f>
        <v>0</v>
      </c>
      <c r="K117" s="368" t="n">
        <f aca="false">'Per item requirement'!AB117*'Global Stock listing'!$H$42</f>
        <v>0</v>
      </c>
      <c r="L117" s="369" t="n">
        <f aca="false">'Per item requirement'!AM117*'Global Stock listing'!$H$53</f>
        <v>0</v>
      </c>
    </row>
    <row r="118" customFormat="false" ht="15" hidden="false" customHeight="false" outlineLevel="0" collapsed="false">
      <c r="A118" s="358"/>
      <c r="B118" s="365" t="s">
        <v>145</v>
      </c>
      <c r="C118" s="365"/>
      <c r="D118" s="365"/>
      <c r="E118" s="365"/>
      <c r="F118" s="365"/>
      <c r="G118" s="366" t="n">
        <f aca="false">SUM(I118:L118)</f>
        <v>0</v>
      </c>
      <c r="H118" s="439" t="n">
        <f aca="false">SUM(I118:L118)</f>
        <v>0</v>
      </c>
      <c r="I118" s="367" t="n">
        <f aca="false">'Per item requirement'!N118*'Global Stock listing'!$H$29</f>
        <v>0</v>
      </c>
      <c r="J118" s="368" t="n">
        <f aca="false">'Per item requirement'!Y118*'Global Stock listing'!$H$40</f>
        <v>0</v>
      </c>
      <c r="K118" s="368" t="n">
        <f aca="false">'Per item requirement'!AB118*'Global Stock listing'!$H$42</f>
        <v>0</v>
      </c>
      <c r="L118" s="369" t="n">
        <f aca="false">'Per item requirement'!AM118*'Global Stock listing'!$H$53</f>
        <v>0</v>
      </c>
    </row>
    <row r="119" customFormat="false" ht="15" hidden="false" customHeight="false" outlineLevel="0" collapsed="false">
      <c r="A119" s="358"/>
      <c r="B119" s="365" t="s">
        <v>146</v>
      </c>
      <c r="C119" s="365"/>
      <c r="D119" s="365"/>
      <c r="E119" s="365"/>
      <c r="F119" s="365"/>
      <c r="G119" s="366" t="n">
        <f aca="false">SUM(I119:L119)</f>
        <v>0</v>
      </c>
      <c r="H119" s="439" t="n">
        <f aca="false">SUM(I119:L119)</f>
        <v>0</v>
      </c>
      <c r="I119" s="367" t="n">
        <f aca="false">'Per item requirement'!N119*'Global Stock listing'!$H$29</f>
        <v>0</v>
      </c>
      <c r="J119" s="368" t="n">
        <f aca="false">'Per item requirement'!Y119*'Global Stock listing'!$H$40</f>
        <v>0</v>
      </c>
      <c r="K119" s="368" t="n">
        <f aca="false">'Per item requirement'!AB119*'Global Stock listing'!$H$42</f>
        <v>0</v>
      </c>
      <c r="L119" s="369" t="n">
        <f aca="false">'Per item requirement'!AM119*'Global Stock listing'!$H$53</f>
        <v>0</v>
      </c>
    </row>
    <row r="120" customFormat="false" ht="15" hidden="false" customHeight="false" outlineLevel="0" collapsed="false">
      <c r="A120" s="358"/>
      <c r="B120" s="365" t="s">
        <v>147</v>
      </c>
      <c r="C120" s="365"/>
      <c r="D120" s="365"/>
      <c r="E120" s="365"/>
      <c r="F120" s="365"/>
      <c r="G120" s="366" t="n">
        <f aca="false">SUM(I120:L120)</f>
        <v>0</v>
      </c>
      <c r="H120" s="439" t="n">
        <f aca="false">SUM(I120:L120)</f>
        <v>0</v>
      </c>
      <c r="I120" s="367" t="n">
        <f aca="false">'Per item requirement'!N120*'Global Stock listing'!$H$29</f>
        <v>0</v>
      </c>
      <c r="J120" s="368" t="n">
        <f aca="false">'Per item requirement'!Y120*'Global Stock listing'!$H$40</f>
        <v>0</v>
      </c>
      <c r="K120" s="368" t="n">
        <f aca="false">'Per item requirement'!AB120*'Global Stock listing'!$H$42</f>
        <v>0</v>
      </c>
      <c r="L120" s="369" t="n">
        <f aca="false">'Per item requirement'!AM120*'Global Stock listing'!$H$53</f>
        <v>0</v>
      </c>
    </row>
    <row r="121" customFormat="false" ht="15" hidden="false" customHeight="false" outlineLevel="0" collapsed="false">
      <c r="A121" s="358"/>
      <c r="B121" s="365" t="s">
        <v>148</v>
      </c>
      <c r="C121" s="365"/>
      <c r="D121" s="365"/>
      <c r="E121" s="365"/>
      <c r="F121" s="365"/>
      <c r="G121" s="366" t="n">
        <f aca="false">SUM(I121:L121)</f>
        <v>0</v>
      </c>
      <c r="H121" s="439" t="n">
        <f aca="false">SUM(I121:L121)</f>
        <v>0</v>
      </c>
      <c r="I121" s="367" t="n">
        <f aca="false">'Per item requirement'!N121*'Global Stock listing'!$H$29</f>
        <v>0</v>
      </c>
      <c r="J121" s="368" t="n">
        <f aca="false">'Per item requirement'!Y121*'Global Stock listing'!$H$40</f>
        <v>0</v>
      </c>
      <c r="K121" s="368" t="n">
        <f aca="false">'Per item requirement'!AB121*'Global Stock listing'!$H$42</f>
        <v>0</v>
      </c>
      <c r="L121" s="369" t="n">
        <f aca="false">'Per item requirement'!AM121*'Global Stock listing'!$H$53</f>
        <v>0</v>
      </c>
    </row>
    <row r="122" customFormat="false" ht="15" hidden="false" customHeight="false" outlineLevel="0" collapsed="false">
      <c r="A122" s="358"/>
      <c r="B122" s="365" t="s">
        <v>149</v>
      </c>
      <c r="C122" s="365"/>
      <c r="D122" s="365"/>
      <c r="E122" s="365"/>
      <c r="F122" s="365"/>
      <c r="G122" s="366" t="n">
        <f aca="false">SUM(I122:L122)</f>
        <v>0</v>
      </c>
      <c r="H122" s="439" t="n">
        <f aca="false">SUM(I122:L122)</f>
        <v>0</v>
      </c>
      <c r="I122" s="367" t="n">
        <f aca="false">'Per item requirement'!N122*'Global Stock listing'!$H$29</f>
        <v>0</v>
      </c>
      <c r="J122" s="368" t="n">
        <f aca="false">'Per item requirement'!Y122*'Global Stock listing'!$H$40</f>
        <v>0</v>
      </c>
      <c r="K122" s="368" t="n">
        <f aca="false">'Per item requirement'!AB122*'Global Stock listing'!$H$42</f>
        <v>0</v>
      </c>
      <c r="L122" s="369" t="n">
        <f aca="false">'Per item requirement'!AM122*'Global Stock listing'!$H$53</f>
        <v>0</v>
      </c>
    </row>
    <row r="123" customFormat="false" ht="15" hidden="false" customHeight="false" outlineLevel="0" collapsed="false">
      <c r="A123" s="358"/>
      <c r="B123" s="365" t="s">
        <v>150</v>
      </c>
      <c r="C123" s="365"/>
      <c r="D123" s="365"/>
      <c r="E123" s="365"/>
      <c r="F123" s="365"/>
      <c r="G123" s="366" t="n">
        <f aca="false">SUM(I123:L123)</f>
        <v>0</v>
      </c>
      <c r="H123" s="439" t="n">
        <f aca="false">SUM(I123:L123)</f>
        <v>0</v>
      </c>
      <c r="I123" s="367" t="n">
        <f aca="false">'Per item requirement'!N123*'Global Stock listing'!$H$29</f>
        <v>0</v>
      </c>
      <c r="J123" s="368" t="n">
        <f aca="false">'Per item requirement'!Y123*'Global Stock listing'!$H$40</f>
        <v>0</v>
      </c>
      <c r="K123" s="368" t="n">
        <f aca="false">'Per item requirement'!AB123*'Global Stock listing'!$H$42</f>
        <v>0</v>
      </c>
      <c r="L123" s="369" t="n">
        <f aca="false">'Per item requirement'!AM123*'Global Stock listing'!$H$53</f>
        <v>0</v>
      </c>
    </row>
    <row r="124" customFormat="false" ht="15" hidden="false" customHeight="false" outlineLevel="0" collapsed="false">
      <c r="A124" s="358"/>
      <c r="B124" s="365" t="s">
        <v>151</v>
      </c>
      <c r="C124" s="365"/>
      <c r="D124" s="365"/>
      <c r="E124" s="365"/>
      <c r="F124" s="365"/>
      <c r="G124" s="366" t="n">
        <f aca="false">SUM(I124:L124)</f>
        <v>0</v>
      </c>
      <c r="H124" s="439" t="n">
        <f aca="false">SUM(I124:L124)</f>
        <v>0</v>
      </c>
      <c r="I124" s="367" t="n">
        <f aca="false">'Per item requirement'!N124*'Global Stock listing'!$H$29</f>
        <v>0</v>
      </c>
      <c r="J124" s="368" t="n">
        <f aca="false">'Per item requirement'!Y124*'Global Stock listing'!$H$40</f>
        <v>0</v>
      </c>
      <c r="K124" s="368" t="n">
        <f aca="false">'Per item requirement'!AB124*'Global Stock listing'!$H$42</f>
        <v>0</v>
      </c>
      <c r="L124" s="369" t="n">
        <f aca="false">'Per item requirement'!AM124*'Global Stock listing'!$H$53</f>
        <v>0</v>
      </c>
    </row>
    <row r="125" customFormat="false" ht="15" hidden="false" customHeight="false" outlineLevel="0" collapsed="false">
      <c r="A125" s="358"/>
      <c r="B125" s="365" t="s">
        <v>152</v>
      </c>
      <c r="C125" s="365"/>
      <c r="D125" s="365"/>
      <c r="E125" s="365"/>
      <c r="F125" s="365"/>
      <c r="G125" s="366" t="n">
        <f aca="false">SUM(I125:L125)</f>
        <v>0</v>
      </c>
      <c r="H125" s="439" t="n">
        <f aca="false">SUM(I125:L125)</f>
        <v>0</v>
      </c>
      <c r="I125" s="367" t="n">
        <f aca="false">'Per item requirement'!N125*'Global Stock listing'!$H$29</f>
        <v>0</v>
      </c>
      <c r="J125" s="368" t="n">
        <f aca="false">'Per item requirement'!Y125*'Global Stock listing'!$H$40</f>
        <v>0</v>
      </c>
      <c r="K125" s="368" t="n">
        <f aca="false">'Per item requirement'!AB125*'Global Stock listing'!$H$42</f>
        <v>0</v>
      </c>
      <c r="L125" s="369" t="n">
        <f aca="false">'Per item requirement'!AM125*'Global Stock listing'!$H$53</f>
        <v>0</v>
      </c>
    </row>
    <row r="126" customFormat="false" ht="15" hidden="false" customHeight="false" outlineLevel="0" collapsed="false">
      <c r="A126" s="358"/>
      <c r="B126" s="365" t="s">
        <v>153</v>
      </c>
      <c r="C126" s="365"/>
      <c r="D126" s="365"/>
      <c r="E126" s="365"/>
      <c r="F126" s="365"/>
      <c r="G126" s="366" t="n">
        <f aca="false">SUM(I126:L126)</f>
        <v>0</v>
      </c>
      <c r="H126" s="439" t="n">
        <f aca="false">SUM(I126:L126)</f>
        <v>0</v>
      </c>
      <c r="I126" s="367" t="n">
        <f aca="false">'Per item requirement'!N126*'Global Stock listing'!$H$29</f>
        <v>0</v>
      </c>
      <c r="J126" s="368" t="n">
        <f aca="false">'Per item requirement'!Y126*'Global Stock listing'!$H$40</f>
        <v>0</v>
      </c>
      <c r="K126" s="368" t="n">
        <f aca="false">'Per item requirement'!AB126*'Global Stock listing'!$H$42</f>
        <v>0</v>
      </c>
      <c r="L126" s="369" t="n">
        <f aca="false">'Per item requirement'!AM126*'Global Stock listing'!$H$53</f>
        <v>0</v>
      </c>
    </row>
    <row r="127" customFormat="false" ht="15" hidden="false" customHeight="false" outlineLevel="0" collapsed="false">
      <c r="A127" s="358"/>
      <c r="B127" s="365" t="s">
        <v>154</v>
      </c>
      <c r="C127" s="365"/>
      <c r="D127" s="365"/>
      <c r="E127" s="365"/>
      <c r="F127" s="365"/>
      <c r="G127" s="366" t="n">
        <f aca="false">SUM(I127:L127)</f>
        <v>0</v>
      </c>
      <c r="H127" s="439" t="n">
        <f aca="false">SUM(I127:L127)</f>
        <v>0</v>
      </c>
      <c r="I127" s="367" t="n">
        <f aca="false">'Per item requirement'!N127*'Global Stock listing'!$H$29</f>
        <v>0</v>
      </c>
      <c r="J127" s="368" t="n">
        <f aca="false">'Per item requirement'!Y127*'Global Stock listing'!$H$40</f>
        <v>0</v>
      </c>
      <c r="K127" s="368" t="n">
        <f aca="false">'Per item requirement'!AB127*'Global Stock listing'!$H$42</f>
        <v>0</v>
      </c>
      <c r="L127" s="369" t="n">
        <f aca="false">'Per item requirement'!AM127*'Global Stock listing'!$H$53</f>
        <v>0</v>
      </c>
    </row>
    <row r="128" customFormat="false" ht="15" hidden="false" customHeight="false" outlineLevel="0" collapsed="false">
      <c r="A128" s="358"/>
      <c r="B128" s="365" t="s">
        <v>155</v>
      </c>
      <c r="C128" s="365"/>
      <c r="D128" s="365"/>
      <c r="E128" s="365"/>
      <c r="F128" s="365"/>
      <c r="G128" s="366" t="n">
        <f aca="false">SUM(I128:L128)</f>
        <v>0</v>
      </c>
      <c r="H128" s="439" t="n">
        <f aca="false">SUM(I128:L128)</f>
        <v>0</v>
      </c>
      <c r="I128" s="367" t="n">
        <f aca="false">'Per item requirement'!N128*'Global Stock listing'!$H$29</f>
        <v>0</v>
      </c>
      <c r="J128" s="368" t="n">
        <f aca="false">'Per item requirement'!Y128*'Global Stock listing'!$H$40</f>
        <v>0</v>
      </c>
      <c r="K128" s="368" t="n">
        <f aca="false">'Per item requirement'!AB128*'Global Stock listing'!$H$42</f>
        <v>0</v>
      </c>
      <c r="L128" s="369" t="n">
        <f aca="false">'Per item requirement'!AM128*'Global Stock listing'!$H$53</f>
        <v>0</v>
      </c>
    </row>
    <row r="129" customFormat="false" ht="15" hidden="false" customHeight="false" outlineLevel="0" collapsed="false">
      <c r="A129" s="358"/>
      <c r="B129" s="365" t="s">
        <v>156</v>
      </c>
      <c r="C129" s="365"/>
      <c r="D129" s="365"/>
      <c r="E129" s="365"/>
      <c r="F129" s="365"/>
      <c r="G129" s="366" t="n">
        <f aca="false">SUM(I129:L129)</f>
        <v>0</v>
      </c>
      <c r="H129" s="439" t="n">
        <f aca="false">SUM(I129:L129)</f>
        <v>0</v>
      </c>
      <c r="I129" s="367" t="n">
        <f aca="false">'Per item requirement'!N129*'Global Stock listing'!$H$29</f>
        <v>0</v>
      </c>
      <c r="J129" s="368" t="n">
        <f aca="false">'Per item requirement'!Y129*'Global Stock listing'!$H$40</f>
        <v>0</v>
      </c>
      <c r="K129" s="368" t="n">
        <f aca="false">'Per item requirement'!AB129*'Global Stock listing'!$H$42</f>
        <v>0</v>
      </c>
      <c r="L129" s="369" t="n">
        <f aca="false">'Per item requirement'!AM129*'Global Stock listing'!$H$53</f>
        <v>0</v>
      </c>
    </row>
    <row r="130" customFormat="false" ht="15" hidden="false" customHeight="false" outlineLevel="0" collapsed="false">
      <c r="A130" s="358"/>
      <c r="B130" s="365" t="s">
        <v>157</v>
      </c>
      <c r="C130" s="365"/>
      <c r="D130" s="365"/>
      <c r="E130" s="365"/>
      <c r="F130" s="365"/>
      <c r="G130" s="366" t="n">
        <f aca="false">SUM(I130:L130)</f>
        <v>0</v>
      </c>
      <c r="H130" s="439" t="n">
        <f aca="false">SUM(I130:L130)</f>
        <v>0</v>
      </c>
      <c r="I130" s="367" t="n">
        <f aca="false">'Per item requirement'!N130*'Global Stock listing'!$H$29</f>
        <v>0</v>
      </c>
      <c r="J130" s="368" t="n">
        <f aca="false">'Per item requirement'!Y130*'Global Stock listing'!$H$40</f>
        <v>0</v>
      </c>
      <c r="K130" s="368" t="n">
        <f aca="false">'Per item requirement'!AB130*'Global Stock listing'!$H$42</f>
        <v>0</v>
      </c>
      <c r="L130" s="369" t="n">
        <f aca="false">'Per item requirement'!AM130*'Global Stock listing'!$H$53</f>
        <v>0</v>
      </c>
    </row>
    <row r="131" customFormat="false" ht="15" hidden="false" customHeight="false" outlineLevel="0" collapsed="false">
      <c r="A131" s="358"/>
      <c r="B131" s="365" t="s">
        <v>158</v>
      </c>
      <c r="C131" s="365"/>
      <c r="D131" s="365"/>
      <c r="E131" s="365"/>
      <c r="F131" s="365"/>
      <c r="G131" s="366" t="n">
        <f aca="false">SUM(I131:L131)</f>
        <v>0</v>
      </c>
      <c r="H131" s="439" t="n">
        <f aca="false">SUM(I131:L131)</f>
        <v>0</v>
      </c>
      <c r="I131" s="367" t="n">
        <f aca="false">'Per item requirement'!N131*'Global Stock listing'!$H$29</f>
        <v>0</v>
      </c>
      <c r="J131" s="368" t="n">
        <f aca="false">'Per item requirement'!Y131*'Global Stock listing'!$H$40</f>
        <v>0</v>
      </c>
      <c r="K131" s="368" t="n">
        <f aca="false">'Per item requirement'!AB131*'Global Stock listing'!$H$42</f>
        <v>0</v>
      </c>
      <c r="L131" s="369" t="n">
        <f aca="false">'Per item requirement'!AM131*'Global Stock listing'!$H$53</f>
        <v>0</v>
      </c>
    </row>
    <row r="132" customFormat="false" ht="15" hidden="false" customHeight="false" outlineLevel="0" collapsed="false">
      <c r="A132" s="358"/>
      <c r="B132" s="365" t="s">
        <v>159</v>
      </c>
      <c r="C132" s="365"/>
      <c r="D132" s="365"/>
      <c r="E132" s="365"/>
      <c r="F132" s="365"/>
      <c r="G132" s="366" t="n">
        <f aca="false">SUM(I132:L132)</f>
        <v>0</v>
      </c>
      <c r="H132" s="439" t="n">
        <f aca="false">SUM(I132:L132)</f>
        <v>0</v>
      </c>
      <c r="I132" s="367" t="n">
        <f aca="false">'Per item requirement'!N132*'Global Stock listing'!$H$29</f>
        <v>0</v>
      </c>
      <c r="J132" s="368" t="n">
        <f aca="false">'Per item requirement'!Y132*'Global Stock listing'!$H$40</f>
        <v>0</v>
      </c>
      <c r="K132" s="368" t="n">
        <f aca="false">'Per item requirement'!AB132*'Global Stock listing'!$H$42</f>
        <v>0</v>
      </c>
      <c r="L132" s="369" t="n">
        <f aca="false">'Per item requirement'!AM132*'Global Stock listing'!$H$53</f>
        <v>0</v>
      </c>
    </row>
    <row r="133" customFormat="false" ht="15" hidden="false" customHeight="false" outlineLevel="0" collapsed="false">
      <c r="A133" s="358"/>
      <c r="B133" s="365" t="s">
        <v>160</v>
      </c>
      <c r="C133" s="365"/>
      <c r="D133" s="365"/>
      <c r="E133" s="365"/>
      <c r="F133" s="365"/>
      <c r="G133" s="366" t="n">
        <f aca="false">SUM(I133:L133)</f>
        <v>0</v>
      </c>
      <c r="H133" s="439" t="n">
        <f aca="false">SUM(I133:L133)</f>
        <v>0</v>
      </c>
      <c r="I133" s="367" t="n">
        <f aca="false">'Per item requirement'!N133*'Global Stock listing'!$H$29</f>
        <v>0</v>
      </c>
      <c r="J133" s="368" t="n">
        <f aca="false">'Per item requirement'!Y133*'Global Stock listing'!$H$40</f>
        <v>0</v>
      </c>
      <c r="K133" s="368" t="n">
        <f aca="false">'Per item requirement'!AB133*'Global Stock listing'!$H$42</f>
        <v>0</v>
      </c>
      <c r="L133" s="369" t="n">
        <f aca="false">'Per item requirement'!AM133*'Global Stock listing'!$H$53</f>
        <v>0</v>
      </c>
    </row>
    <row r="134" customFormat="false" ht="15" hidden="false" customHeight="false" outlineLevel="0" collapsed="false">
      <c r="A134" s="358"/>
      <c r="B134" s="365" t="s">
        <v>161</v>
      </c>
      <c r="C134" s="365"/>
      <c r="D134" s="365"/>
      <c r="E134" s="365"/>
      <c r="F134" s="365"/>
      <c r="G134" s="366" t="n">
        <f aca="false">SUM(I134:L134)</f>
        <v>0</v>
      </c>
      <c r="H134" s="439" t="n">
        <f aca="false">SUM(I134:L134)</f>
        <v>0</v>
      </c>
      <c r="I134" s="367" t="n">
        <f aca="false">'Per item requirement'!N134*'Global Stock listing'!$H$29</f>
        <v>0</v>
      </c>
      <c r="J134" s="368" t="n">
        <f aca="false">'Per item requirement'!Y134*'Global Stock listing'!$H$40</f>
        <v>0</v>
      </c>
      <c r="K134" s="368" t="n">
        <f aca="false">'Per item requirement'!AB134*'Global Stock listing'!$H$42</f>
        <v>0</v>
      </c>
      <c r="L134" s="369" t="n">
        <f aca="false">'Per item requirement'!AM134*'Global Stock listing'!$H$53</f>
        <v>0</v>
      </c>
    </row>
    <row r="135" customFormat="false" ht="15" hidden="false" customHeight="false" outlineLevel="0" collapsed="false">
      <c r="A135" s="358"/>
      <c r="B135" s="365" t="s">
        <v>162</v>
      </c>
      <c r="C135" s="365"/>
      <c r="D135" s="365"/>
      <c r="E135" s="365"/>
      <c r="F135" s="365"/>
      <c r="G135" s="366" t="n">
        <f aca="false">SUM(I135:L135)</f>
        <v>0</v>
      </c>
      <c r="H135" s="439" t="n">
        <f aca="false">SUM(I135:L135)</f>
        <v>0</v>
      </c>
      <c r="I135" s="367" t="n">
        <f aca="false">'Per item requirement'!N135*'Global Stock listing'!$H$29</f>
        <v>0</v>
      </c>
      <c r="J135" s="368" t="n">
        <f aca="false">'Per item requirement'!Y135*'Global Stock listing'!$H$40</f>
        <v>0</v>
      </c>
      <c r="K135" s="368" t="n">
        <f aca="false">'Per item requirement'!AB135*'Global Stock listing'!$H$42</f>
        <v>0</v>
      </c>
      <c r="L135" s="369" t="n">
        <f aca="false">'Per item requirement'!AM135*'Global Stock listing'!$H$53</f>
        <v>0</v>
      </c>
    </row>
    <row r="136" customFormat="false" ht="15" hidden="false" customHeight="false" outlineLevel="0" collapsed="false">
      <c r="A136" s="358"/>
      <c r="B136" s="365" t="s">
        <v>163</v>
      </c>
      <c r="C136" s="365"/>
      <c r="D136" s="365"/>
      <c r="E136" s="365"/>
      <c r="F136" s="365"/>
      <c r="G136" s="366" t="n">
        <f aca="false">SUM(I136:L136)</f>
        <v>0</v>
      </c>
      <c r="H136" s="439" t="n">
        <f aca="false">SUM(I136:L136)</f>
        <v>0</v>
      </c>
      <c r="I136" s="367" t="n">
        <f aca="false">'Per item requirement'!N136*'Global Stock listing'!$H$29</f>
        <v>0</v>
      </c>
      <c r="J136" s="368" t="n">
        <f aca="false">'Per item requirement'!Y136*'Global Stock listing'!$H$40</f>
        <v>0</v>
      </c>
      <c r="K136" s="368" t="n">
        <f aca="false">'Per item requirement'!AB136*'Global Stock listing'!$H$42</f>
        <v>0</v>
      </c>
      <c r="L136" s="369" t="n">
        <f aca="false">'Per item requirement'!AM136*'Global Stock listing'!$H$53</f>
        <v>0</v>
      </c>
    </row>
    <row r="137" customFormat="false" ht="15" hidden="false" customHeight="false" outlineLevel="0" collapsed="false">
      <c r="A137" s="358"/>
      <c r="B137" s="365" t="s">
        <v>164</v>
      </c>
      <c r="C137" s="365"/>
      <c r="D137" s="365"/>
      <c r="E137" s="365"/>
      <c r="F137" s="365"/>
      <c r="G137" s="366" t="n">
        <f aca="false">SUM(I137:L137)</f>
        <v>0</v>
      </c>
      <c r="H137" s="439" t="n">
        <f aca="false">SUM(I137:L137)</f>
        <v>0</v>
      </c>
      <c r="I137" s="367" t="n">
        <f aca="false">'Per item requirement'!N137*'Global Stock listing'!$H$29</f>
        <v>0</v>
      </c>
      <c r="J137" s="368" t="n">
        <f aca="false">'Per item requirement'!Y137*'Global Stock listing'!$H$40</f>
        <v>0</v>
      </c>
      <c r="K137" s="368" t="n">
        <f aca="false">'Per item requirement'!AB137*'Global Stock listing'!$H$42</f>
        <v>0</v>
      </c>
      <c r="L137" s="369" t="n">
        <f aca="false">'Per item requirement'!AM137*'Global Stock listing'!$H$53</f>
        <v>0</v>
      </c>
    </row>
    <row r="138" customFormat="false" ht="15" hidden="false" customHeight="false" outlineLevel="0" collapsed="false">
      <c r="A138" s="358"/>
      <c r="B138" s="365" t="s">
        <v>165</v>
      </c>
      <c r="C138" s="365"/>
      <c r="D138" s="365"/>
      <c r="E138" s="365"/>
      <c r="F138" s="365"/>
      <c r="G138" s="366" t="n">
        <f aca="false">SUM(I138:L138)</f>
        <v>0</v>
      </c>
      <c r="H138" s="439" t="n">
        <f aca="false">SUM(I138:L138)</f>
        <v>0</v>
      </c>
      <c r="I138" s="367" t="n">
        <f aca="false">'Per item requirement'!N138*'Global Stock listing'!$H$29</f>
        <v>0</v>
      </c>
      <c r="J138" s="368" t="n">
        <f aca="false">'Per item requirement'!Y138*'Global Stock listing'!$H$40</f>
        <v>0</v>
      </c>
      <c r="K138" s="368" t="n">
        <f aca="false">'Per item requirement'!AB138*'Global Stock listing'!$H$42</f>
        <v>0</v>
      </c>
      <c r="L138" s="369" t="n">
        <f aca="false">'Per item requirement'!AM138*'Global Stock listing'!$H$53</f>
        <v>0</v>
      </c>
    </row>
    <row r="139" customFormat="false" ht="15" hidden="false" customHeight="false" outlineLevel="0" collapsed="false">
      <c r="A139" s="358"/>
      <c r="B139" s="365" t="s">
        <v>166</v>
      </c>
      <c r="C139" s="365"/>
      <c r="D139" s="365"/>
      <c r="E139" s="365"/>
      <c r="F139" s="365"/>
      <c r="G139" s="366" t="n">
        <f aca="false">SUM(I139:L139)</f>
        <v>0</v>
      </c>
      <c r="H139" s="439" t="n">
        <f aca="false">SUM(I139:L139)</f>
        <v>0</v>
      </c>
      <c r="I139" s="367" t="n">
        <f aca="false">'Per item requirement'!N139*'Global Stock listing'!$H$29</f>
        <v>0</v>
      </c>
      <c r="J139" s="368" t="n">
        <f aca="false">'Per item requirement'!Y139*'Global Stock listing'!$H$40</f>
        <v>0</v>
      </c>
      <c r="K139" s="368" t="n">
        <f aca="false">'Per item requirement'!AB139*'Global Stock listing'!$H$42</f>
        <v>0</v>
      </c>
      <c r="L139" s="369" t="n">
        <f aca="false">'Per item requirement'!AM139*'Global Stock listing'!$H$53</f>
        <v>0</v>
      </c>
    </row>
    <row r="140" customFormat="false" ht="15" hidden="false" customHeight="false" outlineLevel="0" collapsed="false">
      <c r="A140" s="358"/>
      <c r="B140" s="365" t="s">
        <v>167</v>
      </c>
      <c r="C140" s="365"/>
      <c r="D140" s="365"/>
      <c r="E140" s="365"/>
      <c r="F140" s="365"/>
      <c r="G140" s="366" t="n">
        <f aca="false">SUM(I140:L140)</f>
        <v>0</v>
      </c>
      <c r="H140" s="439" t="n">
        <f aca="false">SUM(I140:L140)</f>
        <v>0</v>
      </c>
      <c r="I140" s="367" t="n">
        <f aca="false">'Per item requirement'!N140*'Global Stock listing'!$H$29</f>
        <v>0</v>
      </c>
      <c r="J140" s="368" t="n">
        <f aca="false">'Per item requirement'!Y140*'Global Stock listing'!$H$40</f>
        <v>0</v>
      </c>
      <c r="K140" s="368" t="n">
        <f aca="false">'Per item requirement'!AB140*'Global Stock listing'!$H$42</f>
        <v>0</v>
      </c>
      <c r="L140" s="369" t="n">
        <f aca="false">'Per item requirement'!AM140*'Global Stock listing'!$H$53</f>
        <v>0</v>
      </c>
    </row>
    <row r="141" customFormat="false" ht="15" hidden="false" customHeight="false" outlineLevel="0" collapsed="false">
      <c r="A141" s="358"/>
      <c r="B141" s="365" t="s">
        <v>168</v>
      </c>
      <c r="C141" s="365"/>
      <c r="D141" s="365"/>
      <c r="E141" s="365"/>
      <c r="F141" s="365"/>
      <c r="G141" s="366" t="n">
        <f aca="false">SUM(I141:L141)</f>
        <v>0</v>
      </c>
      <c r="H141" s="439" t="n">
        <f aca="false">SUM(I141:L141)</f>
        <v>0</v>
      </c>
      <c r="I141" s="367" t="n">
        <f aca="false">'Per item requirement'!N141*'Global Stock listing'!$H$29</f>
        <v>0</v>
      </c>
      <c r="J141" s="368" t="n">
        <f aca="false">'Per item requirement'!Y141*'Global Stock listing'!$H$40</f>
        <v>0</v>
      </c>
      <c r="K141" s="368" t="n">
        <f aca="false">'Per item requirement'!AB141*'Global Stock listing'!$H$42</f>
        <v>0</v>
      </c>
      <c r="L141" s="369" t="n">
        <f aca="false">'Per item requirement'!AM141*'Global Stock listing'!$H$53</f>
        <v>0</v>
      </c>
    </row>
    <row r="142" customFormat="false" ht="15" hidden="false" customHeight="false" outlineLevel="0" collapsed="false">
      <c r="A142" s="358"/>
      <c r="B142" s="365" t="s">
        <v>169</v>
      </c>
      <c r="C142" s="365"/>
      <c r="D142" s="365"/>
      <c r="E142" s="365"/>
      <c r="F142" s="365"/>
      <c r="G142" s="366" t="n">
        <f aca="false">SUM(I142:L142)</f>
        <v>0</v>
      </c>
      <c r="H142" s="439" t="n">
        <f aca="false">SUM(I142:L142)</f>
        <v>0</v>
      </c>
      <c r="I142" s="367" t="n">
        <f aca="false">'Per item requirement'!N142*'Global Stock listing'!$H$29</f>
        <v>0</v>
      </c>
      <c r="J142" s="368" t="n">
        <f aca="false">'Per item requirement'!Y142*'Global Stock listing'!$H$40</f>
        <v>0</v>
      </c>
      <c r="K142" s="368" t="n">
        <f aca="false">'Per item requirement'!AB142*'Global Stock listing'!$H$42</f>
        <v>0</v>
      </c>
      <c r="L142" s="369" t="n">
        <f aca="false">'Per item requirement'!AM142*'Global Stock listing'!$H$53</f>
        <v>0</v>
      </c>
    </row>
    <row r="143" customFormat="false" ht="15" hidden="false" customHeight="false" outlineLevel="0" collapsed="false">
      <c r="A143" s="358"/>
      <c r="B143" s="365" t="s">
        <v>170</v>
      </c>
      <c r="C143" s="365"/>
      <c r="D143" s="365"/>
      <c r="E143" s="365"/>
      <c r="F143" s="365"/>
      <c r="G143" s="366" t="n">
        <f aca="false">SUM(I143:L143)</f>
        <v>0</v>
      </c>
      <c r="H143" s="439" t="n">
        <f aca="false">SUM(I143:L143)</f>
        <v>0</v>
      </c>
      <c r="I143" s="367" t="n">
        <f aca="false">'Per item requirement'!N143*'Global Stock listing'!$H$29</f>
        <v>0</v>
      </c>
      <c r="J143" s="368" t="n">
        <f aca="false">'Per item requirement'!Y143*'Global Stock listing'!$H$40</f>
        <v>0</v>
      </c>
      <c r="K143" s="368" t="n">
        <f aca="false">'Per item requirement'!AB143*'Global Stock listing'!$H$42</f>
        <v>0</v>
      </c>
      <c r="L143" s="369" t="n">
        <f aca="false">'Per item requirement'!AM143*'Global Stock listing'!$H$53</f>
        <v>0</v>
      </c>
    </row>
    <row r="144" customFormat="false" ht="15" hidden="false" customHeight="false" outlineLevel="0" collapsed="false">
      <c r="A144" s="358"/>
      <c r="B144" s="365" t="s">
        <v>171</v>
      </c>
      <c r="C144" s="365"/>
      <c r="D144" s="365"/>
      <c r="E144" s="365"/>
      <c r="F144" s="365"/>
      <c r="G144" s="366" t="n">
        <f aca="false">SUM(I144:L144)</f>
        <v>0</v>
      </c>
      <c r="H144" s="439" t="n">
        <f aca="false">SUM(I144:L144)</f>
        <v>0</v>
      </c>
      <c r="I144" s="367" t="n">
        <f aca="false">'Per item requirement'!N144*'Global Stock listing'!$H$29</f>
        <v>0</v>
      </c>
      <c r="J144" s="368" t="n">
        <f aca="false">'Per item requirement'!Y144*'Global Stock listing'!$H$40</f>
        <v>0</v>
      </c>
      <c r="K144" s="368" t="n">
        <f aca="false">'Per item requirement'!AB144*'Global Stock listing'!$H$42</f>
        <v>0</v>
      </c>
      <c r="L144" s="369" t="n">
        <f aca="false">'Per item requirement'!AM144*'Global Stock listing'!$H$53</f>
        <v>0</v>
      </c>
    </row>
    <row r="145" customFormat="false" ht="15" hidden="false" customHeight="false" outlineLevel="0" collapsed="false">
      <c r="A145" s="358"/>
      <c r="B145" s="365" t="s">
        <v>172</v>
      </c>
      <c r="C145" s="365"/>
      <c r="D145" s="365"/>
      <c r="E145" s="365"/>
      <c r="F145" s="365"/>
      <c r="G145" s="366" t="n">
        <f aca="false">SUM(I145:L145)</f>
        <v>0</v>
      </c>
      <c r="H145" s="439" t="n">
        <f aca="false">SUM(I145:L145)</f>
        <v>0</v>
      </c>
      <c r="I145" s="367" t="n">
        <f aca="false">'Per item requirement'!N145*'Global Stock listing'!$H$29</f>
        <v>0</v>
      </c>
      <c r="J145" s="368" t="n">
        <f aca="false">'Per item requirement'!Y145*'Global Stock listing'!$H$40</f>
        <v>0</v>
      </c>
      <c r="K145" s="368" t="n">
        <f aca="false">'Per item requirement'!AB145*'Global Stock listing'!$H$42</f>
        <v>0</v>
      </c>
      <c r="L145" s="369" t="n">
        <f aca="false">'Per item requirement'!AM145*'Global Stock listing'!$H$53</f>
        <v>0</v>
      </c>
    </row>
    <row r="146" customFormat="false" ht="15" hidden="false" customHeight="false" outlineLevel="0" collapsed="false">
      <c r="A146" s="358"/>
      <c r="B146" s="365" t="s">
        <v>173</v>
      </c>
      <c r="C146" s="365"/>
      <c r="D146" s="365"/>
      <c r="E146" s="365"/>
      <c r="F146" s="365"/>
      <c r="G146" s="366" t="n">
        <f aca="false">SUM(I146:L146)</f>
        <v>0</v>
      </c>
      <c r="H146" s="439" t="n">
        <f aca="false">SUM(I146:L146)</f>
        <v>0</v>
      </c>
      <c r="I146" s="367" t="n">
        <f aca="false">'Per item requirement'!N146*'Global Stock listing'!$H$29</f>
        <v>0</v>
      </c>
      <c r="J146" s="368" t="n">
        <f aca="false">'Per item requirement'!Y146*'Global Stock listing'!$H$40</f>
        <v>0</v>
      </c>
      <c r="K146" s="368" t="n">
        <f aca="false">'Per item requirement'!AB146*'Global Stock listing'!$H$42</f>
        <v>0</v>
      </c>
      <c r="L146" s="369" t="n">
        <f aca="false">'Per item requirement'!AM146*'Global Stock listing'!$H$53</f>
        <v>0</v>
      </c>
    </row>
    <row r="147" customFormat="false" ht="15" hidden="false" customHeight="false" outlineLevel="0" collapsed="false">
      <c r="A147" s="358"/>
      <c r="B147" s="365" t="s">
        <v>174</v>
      </c>
      <c r="C147" s="365"/>
      <c r="D147" s="365"/>
      <c r="E147" s="365"/>
      <c r="F147" s="365"/>
      <c r="G147" s="366" t="n">
        <f aca="false">SUM(I147:L147)</f>
        <v>0</v>
      </c>
      <c r="H147" s="439" t="n">
        <f aca="false">SUM(I147:L147)</f>
        <v>0</v>
      </c>
      <c r="I147" s="367" t="n">
        <f aca="false">'Per item requirement'!N147*'Global Stock listing'!$H$29</f>
        <v>0</v>
      </c>
      <c r="J147" s="368" t="n">
        <f aca="false">'Per item requirement'!Y147*'Global Stock listing'!$H$40</f>
        <v>0</v>
      </c>
      <c r="K147" s="368" t="n">
        <f aca="false">'Per item requirement'!AB147*'Global Stock listing'!$H$42</f>
        <v>0</v>
      </c>
      <c r="L147" s="369" t="n">
        <f aca="false">'Per item requirement'!AM147*'Global Stock listing'!$H$53</f>
        <v>0</v>
      </c>
    </row>
    <row r="148" customFormat="false" ht="15" hidden="false" customHeight="false" outlineLevel="0" collapsed="false">
      <c r="A148" s="358"/>
      <c r="B148" s="365" t="s">
        <v>175</v>
      </c>
      <c r="C148" s="365"/>
      <c r="D148" s="365"/>
      <c r="E148" s="365"/>
      <c r="F148" s="365"/>
      <c r="G148" s="366" t="n">
        <f aca="false">SUM(I148:L148)</f>
        <v>0</v>
      </c>
      <c r="H148" s="439" t="n">
        <f aca="false">SUM(I148:L148)</f>
        <v>0</v>
      </c>
      <c r="I148" s="367" t="n">
        <f aca="false">'Per item requirement'!N148*'Global Stock listing'!$H$29</f>
        <v>0</v>
      </c>
      <c r="J148" s="368" t="n">
        <f aca="false">'Per item requirement'!Y148*'Global Stock listing'!$H$40</f>
        <v>0</v>
      </c>
      <c r="K148" s="368" t="n">
        <f aca="false">'Per item requirement'!AB148*'Global Stock listing'!$H$42</f>
        <v>0</v>
      </c>
      <c r="L148" s="369" t="n">
        <f aca="false">'Per item requirement'!AM148*'Global Stock listing'!$H$53</f>
        <v>0</v>
      </c>
    </row>
    <row r="149" customFormat="false" ht="15" hidden="false" customHeight="false" outlineLevel="0" collapsed="false">
      <c r="A149" s="358"/>
      <c r="B149" s="365" t="s">
        <v>176</v>
      </c>
      <c r="C149" s="365"/>
      <c r="D149" s="365"/>
      <c r="E149" s="365"/>
      <c r="F149" s="365"/>
      <c r="G149" s="366" t="n">
        <f aca="false">SUM(I149:L149)</f>
        <v>0</v>
      </c>
      <c r="H149" s="439" t="n">
        <f aca="false">SUM(I149:L149)</f>
        <v>0</v>
      </c>
      <c r="I149" s="367" t="n">
        <f aca="false">'Per item requirement'!N149*'Global Stock listing'!$H$29</f>
        <v>0</v>
      </c>
      <c r="J149" s="368" t="n">
        <f aca="false">'Per item requirement'!Y149*'Global Stock listing'!$H$40</f>
        <v>0</v>
      </c>
      <c r="K149" s="368" t="n">
        <f aca="false">'Per item requirement'!AB149*'Global Stock listing'!$H$42</f>
        <v>0</v>
      </c>
      <c r="L149" s="369" t="n">
        <f aca="false">'Per item requirement'!AM149*'Global Stock listing'!$H$53</f>
        <v>0</v>
      </c>
    </row>
    <row r="150" customFormat="false" ht="15" hidden="false" customHeight="false" outlineLevel="0" collapsed="false">
      <c r="A150" s="358"/>
      <c r="B150" s="365" t="s">
        <v>177</v>
      </c>
      <c r="C150" s="365"/>
      <c r="D150" s="365"/>
      <c r="E150" s="365"/>
      <c r="F150" s="365"/>
      <c r="G150" s="366" t="n">
        <f aca="false">SUM(I150:L150)</f>
        <v>0</v>
      </c>
      <c r="H150" s="439" t="n">
        <f aca="false">SUM(I150:L150)</f>
        <v>0</v>
      </c>
      <c r="I150" s="367" t="n">
        <f aca="false">'Per item requirement'!N150*'Global Stock listing'!$H$29</f>
        <v>0</v>
      </c>
      <c r="J150" s="368" t="n">
        <f aca="false">'Per item requirement'!Y150*'Global Stock listing'!$H$40</f>
        <v>0</v>
      </c>
      <c r="K150" s="368" t="n">
        <f aca="false">'Per item requirement'!AB150*'Global Stock listing'!$H$42</f>
        <v>0</v>
      </c>
      <c r="L150" s="369" t="n">
        <f aca="false">'Per item requirement'!AM150*'Global Stock listing'!$H$53</f>
        <v>0</v>
      </c>
    </row>
    <row r="151" customFormat="false" ht="15" hidden="false" customHeight="false" outlineLevel="0" collapsed="false">
      <c r="A151" s="358"/>
      <c r="B151" s="365" t="s">
        <v>178</v>
      </c>
      <c r="C151" s="365"/>
      <c r="D151" s="365"/>
      <c r="E151" s="365"/>
      <c r="F151" s="365"/>
      <c r="G151" s="366" t="n">
        <f aca="false">SUM(I151:L151)</f>
        <v>0</v>
      </c>
      <c r="H151" s="439" t="n">
        <f aca="false">SUM(I151:L151)</f>
        <v>0</v>
      </c>
      <c r="I151" s="367" t="n">
        <f aca="false">'Per item requirement'!N151*'Global Stock listing'!$H$29</f>
        <v>0</v>
      </c>
      <c r="J151" s="368" t="n">
        <f aca="false">'Per item requirement'!Y151*'Global Stock listing'!$H$40</f>
        <v>0</v>
      </c>
      <c r="K151" s="368" t="n">
        <f aca="false">'Per item requirement'!AB151*'Global Stock listing'!$H$42</f>
        <v>0</v>
      </c>
      <c r="L151" s="369" t="n">
        <f aca="false">'Per item requirement'!AM151*'Global Stock listing'!$H$53</f>
        <v>0</v>
      </c>
    </row>
    <row r="152" customFormat="false" ht="15" hidden="false" customHeight="false" outlineLevel="0" collapsed="false">
      <c r="A152" s="358"/>
      <c r="B152" s="365" t="s">
        <v>179</v>
      </c>
      <c r="C152" s="365"/>
      <c r="D152" s="365"/>
      <c r="E152" s="365"/>
      <c r="F152" s="365"/>
      <c r="G152" s="366" t="n">
        <f aca="false">SUM(I152:L152)</f>
        <v>0</v>
      </c>
      <c r="H152" s="439" t="n">
        <f aca="false">SUM(I152:L152)</f>
        <v>0</v>
      </c>
      <c r="I152" s="367" t="n">
        <f aca="false">'Per item requirement'!N152*'Global Stock listing'!$H$29</f>
        <v>0</v>
      </c>
      <c r="J152" s="368" t="n">
        <f aca="false">'Per item requirement'!Y152*'Global Stock listing'!$H$40</f>
        <v>0</v>
      </c>
      <c r="K152" s="368" t="n">
        <f aca="false">'Per item requirement'!AB152*'Global Stock listing'!$H$42</f>
        <v>0</v>
      </c>
      <c r="L152" s="369" t="n">
        <f aca="false">'Per item requirement'!AM152*'Global Stock listing'!$H$53</f>
        <v>0</v>
      </c>
    </row>
    <row r="153" customFormat="false" ht="15" hidden="false" customHeight="false" outlineLevel="0" collapsed="false">
      <c r="A153" s="358"/>
      <c r="B153" s="365" t="s">
        <v>180</v>
      </c>
      <c r="C153" s="365"/>
      <c r="D153" s="365"/>
      <c r="E153" s="365"/>
      <c r="F153" s="365"/>
      <c r="G153" s="366" t="n">
        <f aca="false">SUM(I153:L153)</f>
        <v>0</v>
      </c>
      <c r="H153" s="439" t="n">
        <f aca="false">SUM(I153:L153)</f>
        <v>0</v>
      </c>
      <c r="I153" s="367" t="n">
        <f aca="false">'Per item requirement'!N153*'Global Stock listing'!$H$29</f>
        <v>0</v>
      </c>
      <c r="J153" s="368" t="n">
        <f aca="false">'Per item requirement'!Y153*'Global Stock listing'!$H$40</f>
        <v>0</v>
      </c>
      <c r="K153" s="368" t="n">
        <f aca="false">'Per item requirement'!AB153*'Global Stock listing'!$H$42</f>
        <v>0</v>
      </c>
      <c r="L153" s="369" t="n">
        <f aca="false">'Per item requirement'!AM153*'Global Stock listing'!$H$53</f>
        <v>0</v>
      </c>
    </row>
    <row r="154" customFormat="false" ht="15" hidden="false" customHeight="false" outlineLevel="0" collapsed="false">
      <c r="A154" s="358"/>
      <c r="B154" s="365" t="s">
        <v>181</v>
      </c>
      <c r="C154" s="365"/>
      <c r="D154" s="365"/>
      <c r="E154" s="365"/>
      <c r="F154" s="365"/>
      <c r="G154" s="366" t="n">
        <f aca="false">SUM(I154:L154)</f>
        <v>0</v>
      </c>
      <c r="H154" s="439" t="n">
        <f aca="false">SUM(I154:L154)</f>
        <v>0</v>
      </c>
      <c r="I154" s="367" t="n">
        <f aca="false">'Per item requirement'!N154*'Global Stock listing'!$H$29</f>
        <v>0</v>
      </c>
      <c r="J154" s="368" t="n">
        <f aca="false">'Per item requirement'!Y154*'Global Stock listing'!$H$40</f>
        <v>0</v>
      </c>
      <c r="K154" s="368" t="n">
        <f aca="false">'Per item requirement'!AB154*'Global Stock listing'!$H$42</f>
        <v>0</v>
      </c>
      <c r="L154" s="369" t="n">
        <f aca="false">'Per item requirement'!AM154*'Global Stock listing'!$H$53</f>
        <v>0</v>
      </c>
    </row>
    <row r="155" customFormat="false" ht="15" hidden="false" customHeight="false" outlineLevel="0" collapsed="false">
      <c r="A155" s="358"/>
      <c r="B155" s="365" t="s">
        <v>182</v>
      </c>
      <c r="C155" s="365"/>
      <c r="D155" s="365"/>
      <c r="E155" s="365"/>
      <c r="F155" s="365"/>
      <c r="G155" s="366" t="n">
        <f aca="false">SUM(I155:L155)</f>
        <v>0</v>
      </c>
      <c r="H155" s="439" t="n">
        <f aca="false">SUM(I155:L155)</f>
        <v>0</v>
      </c>
      <c r="I155" s="367" t="n">
        <f aca="false">'Per item requirement'!N155*'Global Stock listing'!$H$29</f>
        <v>0</v>
      </c>
      <c r="J155" s="368" t="n">
        <f aca="false">'Per item requirement'!Y155*'Global Stock listing'!$H$40</f>
        <v>0</v>
      </c>
      <c r="K155" s="368" t="n">
        <f aca="false">'Per item requirement'!AB155*'Global Stock listing'!$H$42</f>
        <v>0</v>
      </c>
      <c r="L155" s="369" t="n">
        <f aca="false">'Per item requirement'!AM155*'Global Stock listing'!$H$53</f>
        <v>0</v>
      </c>
    </row>
    <row r="156" customFormat="false" ht="15" hidden="false" customHeight="false" outlineLevel="0" collapsed="false">
      <c r="A156" s="358"/>
      <c r="B156" s="365" t="str">
        <f aca="false">'Additional items'!$I3</f>
        <v>Innert Chemicals</v>
      </c>
      <c r="C156" s="365"/>
      <c r="D156" s="365"/>
      <c r="E156" s="365"/>
      <c r="F156" s="365"/>
      <c r="G156" s="366" t="n">
        <f aca="false">SUM(I156:L156)</f>
        <v>0</v>
      </c>
      <c r="H156" s="439" t="n">
        <f aca="false">SUM(I156:L156)</f>
        <v>0</v>
      </c>
      <c r="I156" s="367" t="n">
        <f aca="false">'Per item requirement'!N156*'Global Stock listing'!$H$29</f>
        <v>0</v>
      </c>
      <c r="J156" s="368" t="n">
        <f aca="false">'Per item requirement'!Y156*'Global Stock listing'!$H$40</f>
        <v>0</v>
      </c>
      <c r="K156" s="368" t="n">
        <f aca="false">'Per item requirement'!AB156*'Global Stock listing'!$H$42</f>
        <v>0</v>
      </c>
      <c r="L156" s="369" t="n">
        <f aca="false">'Per item requirement'!AM156*'Global Stock listing'!$H$53</f>
        <v>0</v>
      </c>
    </row>
    <row r="157" customFormat="false" ht="15" hidden="false" customHeight="false" outlineLevel="0" collapsed="false">
      <c r="A157" s="358"/>
      <c r="B157" s="365" t="n">
        <f aca="false">'Additional items'!$I4</f>
        <v>0</v>
      </c>
      <c r="C157" s="365"/>
      <c r="D157" s="365"/>
      <c r="E157" s="365"/>
      <c r="F157" s="365"/>
      <c r="G157" s="366" t="n">
        <f aca="false">SUM(I157:L157)</f>
        <v>0</v>
      </c>
      <c r="H157" s="439" t="n">
        <f aca="false">SUM(I157:L157)</f>
        <v>0</v>
      </c>
      <c r="I157" s="367" t="n">
        <f aca="false">'Per item requirement'!N157*'Global Stock listing'!$H$29</f>
        <v>0</v>
      </c>
      <c r="J157" s="368" t="n">
        <f aca="false">'Per item requirement'!Y157*'Global Stock listing'!$H$40</f>
        <v>0</v>
      </c>
      <c r="K157" s="368" t="n">
        <f aca="false">'Per item requirement'!AB157*'Global Stock listing'!$H$42</f>
        <v>0</v>
      </c>
      <c r="L157" s="369" t="n">
        <f aca="false">'Per item requirement'!AM157*'Global Stock listing'!$H$53</f>
        <v>0</v>
      </c>
    </row>
    <row r="158" customFormat="false" ht="15" hidden="false" customHeight="false" outlineLevel="0" collapsed="false">
      <c r="A158" s="358"/>
      <c r="B158" s="365" t="n">
        <f aca="false">'Additional items'!$I5</f>
        <v>0</v>
      </c>
      <c r="C158" s="365"/>
      <c r="D158" s="365"/>
      <c r="E158" s="365"/>
      <c r="F158" s="365"/>
      <c r="G158" s="366" t="n">
        <f aca="false">SUM(I158:L158)</f>
        <v>0</v>
      </c>
      <c r="H158" s="439" t="n">
        <f aca="false">SUM(I158:L158)</f>
        <v>0</v>
      </c>
      <c r="I158" s="367" t="n">
        <f aca="false">'Per item requirement'!N158*'Global Stock listing'!$H$29</f>
        <v>0</v>
      </c>
      <c r="J158" s="368" t="n">
        <f aca="false">'Per item requirement'!Y158*'Global Stock listing'!$H$40</f>
        <v>0</v>
      </c>
      <c r="K158" s="368" t="n">
        <f aca="false">'Per item requirement'!AB158*'Global Stock listing'!$H$42</f>
        <v>0</v>
      </c>
      <c r="L158" s="369" t="n">
        <f aca="false">'Per item requirement'!AM158*'Global Stock listing'!$H$53</f>
        <v>0</v>
      </c>
    </row>
    <row r="159" customFormat="false" ht="15" hidden="false" customHeight="false" outlineLevel="0" collapsed="false">
      <c r="A159" s="358"/>
      <c r="B159" s="365" t="n">
        <f aca="false">'Additional items'!$I6</f>
        <v>0</v>
      </c>
      <c r="C159" s="365"/>
      <c r="D159" s="365"/>
      <c r="E159" s="365"/>
      <c r="F159" s="365"/>
      <c r="G159" s="366" t="n">
        <f aca="false">SUM(I159:L159)</f>
        <v>0</v>
      </c>
      <c r="H159" s="439" t="n">
        <f aca="false">SUM(I159:L159)</f>
        <v>0</v>
      </c>
      <c r="I159" s="367" t="n">
        <f aca="false">'Per item requirement'!N159*'Global Stock listing'!$H$29</f>
        <v>0</v>
      </c>
      <c r="J159" s="368" t="n">
        <f aca="false">'Per item requirement'!Y159*'Global Stock listing'!$H$40</f>
        <v>0</v>
      </c>
      <c r="K159" s="368" t="n">
        <f aca="false">'Per item requirement'!AB159*'Global Stock listing'!$H$42</f>
        <v>0</v>
      </c>
      <c r="L159" s="369" t="n">
        <f aca="false">'Per item requirement'!AM159*'Global Stock listing'!$H$53</f>
        <v>0</v>
      </c>
    </row>
    <row r="160" customFormat="false" ht="15" hidden="false" customHeight="false" outlineLevel="0" collapsed="false">
      <c r="A160" s="358"/>
      <c r="B160" s="365" t="n">
        <f aca="false">'Additional items'!$I7</f>
        <v>0</v>
      </c>
      <c r="C160" s="365"/>
      <c r="D160" s="365"/>
      <c r="E160" s="365"/>
      <c r="F160" s="365"/>
      <c r="G160" s="366" t="n">
        <f aca="false">SUM(I160:L160)</f>
        <v>0</v>
      </c>
      <c r="H160" s="439" t="n">
        <f aca="false">SUM(I160:L160)</f>
        <v>0</v>
      </c>
      <c r="I160" s="367" t="n">
        <f aca="false">'Per item requirement'!N160*'Global Stock listing'!$H$29</f>
        <v>0</v>
      </c>
      <c r="J160" s="368" t="n">
        <f aca="false">'Per item requirement'!Y160*'Global Stock listing'!$H$40</f>
        <v>0</v>
      </c>
      <c r="K160" s="368" t="n">
        <f aca="false">'Per item requirement'!AB160*'Global Stock listing'!$H$42</f>
        <v>0</v>
      </c>
      <c r="L160" s="369" t="n">
        <f aca="false">'Per item requirement'!AM160*'Global Stock listing'!$H$53</f>
        <v>0</v>
      </c>
    </row>
    <row r="161" customFormat="false" ht="15" hidden="false" customHeight="false" outlineLevel="0" collapsed="false">
      <c r="A161" s="358"/>
      <c r="B161" s="365" t="n">
        <f aca="false">'Additional items'!$I8</f>
        <v>0</v>
      </c>
      <c r="C161" s="365"/>
      <c r="D161" s="365"/>
      <c r="E161" s="365"/>
      <c r="F161" s="365"/>
      <c r="G161" s="366" t="n">
        <f aca="false">SUM(I161:L161)</f>
        <v>0</v>
      </c>
      <c r="H161" s="439" t="n">
        <f aca="false">SUM(I161:L161)</f>
        <v>0</v>
      </c>
      <c r="I161" s="367" t="n">
        <f aca="false">'Per item requirement'!N161*'Global Stock listing'!$H$29</f>
        <v>0</v>
      </c>
      <c r="J161" s="368" t="n">
        <f aca="false">'Per item requirement'!Y161*'Global Stock listing'!$H$40</f>
        <v>0</v>
      </c>
      <c r="K161" s="368" t="n">
        <f aca="false">'Per item requirement'!AB161*'Global Stock listing'!$H$42</f>
        <v>0</v>
      </c>
      <c r="L161" s="369" t="n">
        <f aca="false">'Per item requirement'!AM161*'Global Stock listing'!$H$53</f>
        <v>0</v>
      </c>
    </row>
    <row r="162" customFormat="false" ht="15" hidden="false" customHeight="false" outlineLevel="0" collapsed="false">
      <c r="A162" s="358"/>
      <c r="B162" s="365" t="n">
        <f aca="false">'Additional items'!$I9</f>
        <v>0</v>
      </c>
      <c r="C162" s="365"/>
      <c r="D162" s="365"/>
      <c r="E162" s="365"/>
      <c r="F162" s="365"/>
      <c r="G162" s="366" t="n">
        <f aca="false">SUM(I162:L162)</f>
        <v>0</v>
      </c>
      <c r="H162" s="439" t="n">
        <f aca="false">SUM(I162:L162)</f>
        <v>0</v>
      </c>
      <c r="I162" s="367" t="n">
        <f aca="false">'Per item requirement'!N162*'Global Stock listing'!$H$29</f>
        <v>0</v>
      </c>
      <c r="J162" s="368" t="n">
        <f aca="false">'Per item requirement'!Y162*'Global Stock listing'!$H$40</f>
        <v>0</v>
      </c>
      <c r="K162" s="368" t="n">
        <f aca="false">'Per item requirement'!AB162*'Global Stock listing'!$H$42</f>
        <v>0</v>
      </c>
      <c r="L162" s="369" t="n">
        <f aca="false">'Per item requirement'!AM162*'Global Stock listing'!$H$53</f>
        <v>0</v>
      </c>
    </row>
    <row r="163" customFormat="false" ht="15" hidden="false" customHeight="false" outlineLevel="0" collapsed="false">
      <c r="A163" s="358"/>
      <c r="B163" s="365" t="n">
        <f aca="false">'Additional items'!$I10</f>
        <v>0</v>
      </c>
      <c r="C163" s="365"/>
      <c r="D163" s="365"/>
      <c r="E163" s="365"/>
      <c r="F163" s="365"/>
      <c r="G163" s="366" t="n">
        <f aca="false">SUM(I163:L163)</f>
        <v>0</v>
      </c>
      <c r="H163" s="439" t="n">
        <f aca="false">SUM(I163:L163)</f>
        <v>0</v>
      </c>
      <c r="I163" s="367" t="n">
        <f aca="false">'Per item requirement'!N163*'Global Stock listing'!$H$29</f>
        <v>0</v>
      </c>
      <c r="J163" s="368" t="n">
        <f aca="false">'Per item requirement'!Y163*'Global Stock listing'!$H$40</f>
        <v>0</v>
      </c>
      <c r="K163" s="368" t="n">
        <f aca="false">'Per item requirement'!AB163*'Global Stock listing'!$H$42</f>
        <v>0</v>
      </c>
      <c r="L163" s="369" t="n">
        <f aca="false">'Per item requirement'!AM163*'Global Stock listing'!$H$53</f>
        <v>0</v>
      </c>
    </row>
    <row r="164" customFormat="false" ht="15" hidden="false" customHeight="false" outlineLevel="0" collapsed="false">
      <c r="A164" s="358"/>
      <c r="B164" s="365" t="n">
        <f aca="false">'Additional items'!$I11</f>
        <v>0</v>
      </c>
      <c r="C164" s="365"/>
      <c r="D164" s="365"/>
      <c r="E164" s="365"/>
      <c r="F164" s="365"/>
      <c r="G164" s="366" t="n">
        <f aca="false">SUM(I164:L164)</f>
        <v>0</v>
      </c>
      <c r="H164" s="439" t="n">
        <f aca="false">SUM(I164:L164)</f>
        <v>0</v>
      </c>
      <c r="I164" s="367" t="n">
        <f aca="false">'Per item requirement'!N164*'Global Stock listing'!$H$29</f>
        <v>0</v>
      </c>
      <c r="J164" s="368" t="n">
        <f aca="false">'Per item requirement'!Y164*'Global Stock listing'!$H$40</f>
        <v>0</v>
      </c>
      <c r="K164" s="368" t="n">
        <f aca="false">'Per item requirement'!AB164*'Global Stock listing'!$H$42</f>
        <v>0</v>
      </c>
      <c r="L164" s="369" t="n">
        <f aca="false">'Per item requirement'!AM164*'Global Stock listing'!$H$53</f>
        <v>0</v>
      </c>
    </row>
    <row r="165" customFormat="false" ht="15" hidden="false" customHeight="false" outlineLevel="0" collapsed="false">
      <c r="A165" s="358"/>
      <c r="B165" s="365" t="n">
        <f aca="false">'Additional items'!$I12</f>
        <v>0</v>
      </c>
      <c r="C165" s="365"/>
      <c r="D165" s="365"/>
      <c r="E165" s="365"/>
      <c r="F165" s="365"/>
      <c r="G165" s="366" t="n">
        <f aca="false">SUM(I165:L165)</f>
        <v>0</v>
      </c>
      <c r="H165" s="439" t="n">
        <f aca="false">SUM(I165:L165)</f>
        <v>0</v>
      </c>
      <c r="I165" s="367" t="n">
        <f aca="false">'Per item requirement'!N165*'Global Stock listing'!$H$29</f>
        <v>0</v>
      </c>
      <c r="J165" s="368" t="n">
        <f aca="false">'Per item requirement'!Y165*'Global Stock listing'!$H$40</f>
        <v>0</v>
      </c>
      <c r="K165" s="368" t="n">
        <f aca="false">'Per item requirement'!AB165*'Global Stock listing'!$H$42</f>
        <v>0</v>
      </c>
      <c r="L165" s="369" t="n">
        <f aca="false">'Per item requirement'!AM165*'Global Stock listing'!$H$53</f>
        <v>0</v>
      </c>
    </row>
    <row r="166" customFormat="false" ht="15" hidden="false" customHeight="false" outlineLevel="0" collapsed="false">
      <c r="A166" s="358"/>
      <c r="B166" s="365" t="n">
        <f aca="false">'Additional items'!$I13</f>
        <v>0</v>
      </c>
      <c r="C166" s="365"/>
      <c r="D166" s="365"/>
      <c r="E166" s="365"/>
      <c r="F166" s="365"/>
      <c r="G166" s="366" t="n">
        <f aca="false">SUM(I166:L166)</f>
        <v>0</v>
      </c>
      <c r="H166" s="439" t="n">
        <f aca="false">SUM(I166:L166)</f>
        <v>0</v>
      </c>
      <c r="I166" s="367" t="n">
        <f aca="false">'Per item requirement'!N166*'Global Stock listing'!$H$29</f>
        <v>0</v>
      </c>
      <c r="J166" s="368" t="n">
        <f aca="false">'Per item requirement'!Y166*'Global Stock listing'!$H$40</f>
        <v>0</v>
      </c>
      <c r="K166" s="368" t="n">
        <f aca="false">'Per item requirement'!AB166*'Global Stock listing'!$H$42</f>
        <v>0</v>
      </c>
      <c r="L166" s="369" t="n">
        <f aca="false">'Per item requirement'!AM166*'Global Stock listing'!$H$53</f>
        <v>0</v>
      </c>
    </row>
    <row r="167" customFormat="false" ht="15" hidden="false" customHeight="false" outlineLevel="0" collapsed="false">
      <c r="A167" s="358"/>
      <c r="B167" s="365" t="n">
        <f aca="false">'Additional items'!$I14</f>
        <v>0</v>
      </c>
      <c r="C167" s="365"/>
      <c r="D167" s="365"/>
      <c r="E167" s="365"/>
      <c r="F167" s="365"/>
      <c r="G167" s="366" t="n">
        <f aca="false">SUM(I167:L167)</f>
        <v>0</v>
      </c>
      <c r="H167" s="439" t="n">
        <f aca="false">SUM(I167:L167)</f>
        <v>0</v>
      </c>
      <c r="I167" s="367" t="n">
        <f aca="false">'Per item requirement'!N167*'Global Stock listing'!$H$29</f>
        <v>0</v>
      </c>
      <c r="J167" s="368" t="n">
        <f aca="false">'Per item requirement'!Y167*'Global Stock listing'!$H$40</f>
        <v>0</v>
      </c>
      <c r="K167" s="368" t="n">
        <f aca="false">'Per item requirement'!AB167*'Global Stock listing'!$H$42</f>
        <v>0</v>
      </c>
      <c r="L167" s="369" t="n">
        <f aca="false">'Per item requirement'!AM167*'Global Stock listing'!$H$53</f>
        <v>0</v>
      </c>
    </row>
    <row r="168" customFormat="false" ht="15" hidden="false" customHeight="false" outlineLevel="0" collapsed="false">
      <c r="A168" s="358"/>
      <c r="B168" s="365" t="n">
        <f aca="false">'Additional items'!$I15</f>
        <v>0</v>
      </c>
      <c r="C168" s="365"/>
      <c r="D168" s="365"/>
      <c r="E168" s="365"/>
      <c r="F168" s="365"/>
      <c r="G168" s="366" t="n">
        <f aca="false">SUM(I168:L168)</f>
        <v>0</v>
      </c>
      <c r="H168" s="439" t="n">
        <f aca="false">SUM(I168:L168)</f>
        <v>0</v>
      </c>
      <c r="I168" s="367" t="n">
        <f aca="false">'Per item requirement'!N168*'Global Stock listing'!$H$29</f>
        <v>0</v>
      </c>
      <c r="J168" s="368" t="n">
        <f aca="false">'Per item requirement'!Y168*'Global Stock listing'!$H$40</f>
        <v>0</v>
      </c>
      <c r="K168" s="368" t="n">
        <f aca="false">'Per item requirement'!AB168*'Global Stock listing'!$H$42</f>
        <v>0</v>
      </c>
      <c r="L168" s="369" t="n">
        <f aca="false">'Per item requirement'!AM168*'Global Stock listing'!$H$53</f>
        <v>0</v>
      </c>
    </row>
    <row r="169" customFormat="false" ht="15" hidden="false" customHeight="false" outlineLevel="0" collapsed="false">
      <c r="A169" s="358"/>
      <c r="B169" s="365" t="n">
        <f aca="false">'Additional items'!$I16</f>
        <v>0</v>
      </c>
      <c r="C169" s="365"/>
      <c r="D169" s="365"/>
      <c r="E169" s="365"/>
      <c r="F169" s="365"/>
      <c r="G169" s="366" t="n">
        <f aca="false">SUM(I169:L169)</f>
        <v>0</v>
      </c>
      <c r="H169" s="439" t="n">
        <f aca="false">SUM(I169:L169)</f>
        <v>0</v>
      </c>
      <c r="I169" s="367" t="n">
        <f aca="false">'Per item requirement'!N169*'Global Stock listing'!$H$29</f>
        <v>0</v>
      </c>
      <c r="J169" s="368" t="n">
        <f aca="false">'Per item requirement'!Y169*'Global Stock listing'!$H$40</f>
        <v>0</v>
      </c>
      <c r="K169" s="368" t="n">
        <f aca="false">'Per item requirement'!AB169*'Global Stock listing'!$H$42</f>
        <v>0</v>
      </c>
      <c r="L169" s="369" t="n">
        <f aca="false">'Per item requirement'!AM169*'Global Stock listing'!$H$53</f>
        <v>0</v>
      </c>
    </row>
    <row r="170" customFormat="false" ht="15" hidden="false" customHeight="false" outlineLevel="0" collapsed="false">
      <c r="A170" s="358"/>
      <c r="B170" s="365" t="n">
        <f aca="false">'Additional items'!$I17</f>
        <v>0</v>
      </c>
      <c r="C170" s="365"/>
      <c r="D170" s="365"/>
      <c r="E170" s="365"/>
      <c r="F170" s="365"/>
      <c r="G170" s="366" t="n">
        <f aca="false">SUM(I170:L170)</f>
        <v>0</v>
      </c>
      <c r="H170" s="439" t="n">
        <f aca="false">SUM(I170:L170)</f>
        <v>0</v>
      </c>
      <c r="I170" s="367" t="n">
        <f aca="false">'Per item requirement'!N170*'Global Stock listing'!$H$29</f>
        <v>0</v>
      </c>
      <c r="J170" s="368" t="n">
        <f aca="false">'Per item requirement'!Y170*'Global Stock listing'!$H$40</f>
        <v>0</v>
      </c>
      <c r="K170" s="368" t="n">
        <f aca="false">'Per item requirement'!AB170*'Global Stock listing'!$H$42</f>
        <v>0</v>
      </c>
      <c r="L170" s="369" t="n">
        <f aca="false">'Per item requirement'!AM170*'Global Stock listing'!$H$53</f>
        <v>0</v>
      </c>
    </row>
    <row r="171" customFormat="false" ht="15" hidden="false" customHeight="false" outlineLevel="0" collapsed="false">
      <c r="A171" s="358"/>
      <c r="B171" s="365" t="n">
        <f aca="false">'Additional items'!$I18</f>
        <v>0</v>
      </c>
      <c r="C171" s="365"/>
      <c r="D171" s="365"/>
      <c r="E171" s="365"/>
      <c r="F171" s="365"/>
      <c r="G171" s="366" t="n">
        <f aca="false">SUM(I171:L171)</f>
        <v>0</v>
      </c>
      <c r="H171" s="439" t="n">
        <f aca="false">SUM(I171:L171)</f>
        <v>0</v>
      </c>
      <c r="I171" s="367" t="n">
        <f aca="false">'Per item requirement'!N171*'Global Stock listing'!$H$29</f>
        <v>0</v>
      </c>
      <c r="J171" s="368" t="n">
        <f aca="false">'Per item requirement'!Y171*'Global Stock listing'!$H$40</f>
        <v>0</v>
      </c>
      <c r="K171" s="368" t="n">
        <f aca="false">'Per item requirement'!AB171*'Global Stock listing'!$H$42</f>
        <v>0</v>
      </c>
      <c r="L171" s="369" t="n">
        <f aca="false">'Per item requirement'!AM171*'Global Stock listing'!$H$53</f>
        <v>0</v>
      </c>
    </row>
    <row r="172" customFormat="false" ht="15" hidden="false" customHeight="false" outlineLevel="0" collapsed="false">
      <c r="A172" s="358"/>
      <c r="B172" s="365" t="n">
        <f aca="false">'Additional items'!$I19</f>
        <v>0</v>
      </c>
      <c r="C172" s="365"/>
      <c r="D172" s="365"/>
      <c r="E172" s="365"/>
      <c r="F172" s="365"/>
      <c r="G172" s="366" t="n">
        <f aca="false">SUM(I172:L172)</f>
        <v>0</v>
      </c>
      <c r="H172" s="439" t="n">
        <f aca="false">SUM(I172:L172)</f>
        <v>0</v>
      </c>
      <c r="I172" s="367" t="n">
        <f aca="false">'Per item requirement'!N172*'Global Stock listing'!$H$29</f>
        <v>0</v>
      </c>
      <c r="J172" s="368" t="n">
        <f aca="false">'Per item requirement'!Y172*'Global Stock listing'!$H$40</f>
        <v>0</v>
      </c>
      <c r="K172" s="368" t="n">
        <f aca="false">'Per item requirement'!AB172*'Global Stock listing'!$H$42</f>
        <v>0</v>
      </c>
      <c r="L172" s="369" t="n">
        <f aca="false">'Per item requirement'!AM172*'Global Stock listing'!$H$53</f>
        <v>0</v>
      </c>
    </row>
    <row r="173" customFormat="false" ht="15" hidden="false" customHeight="false" outlineLevel="0" collapsed="false">
      <c r="A173" s="358"/>
      <c r="B173" s="365" t="n">
        <f aca="false">'Additional items'!$I20</f>
        <v>0</v>
      </c>
      <c r="C173" s="365"/>
      <c r="D173" s="365"/>
      <c r="E173" s="365"/>
      <c r="F173" s="365"/>
      <c r="G173" s="366" t="n">
        <f aca="false">SUM(I173:L173)</f>
        <v>0</v>
      </c>
      <c r="H173" s="439" t="n">
        <f aca="false">SUM(I173:L173)</f>
        <v>0</v>
      </c>
      <c r="I173" s="367" t="n">
        <f aca="false">'Per item requirement'!N173*'Global Stock listing'!$H$29</f>
        <v>0</v>
      </c>
      <c r="J173" s="368" t="n">
        <f aca="false">'Per item requirement'!Y173*'Global Stock listing'!$H$40</f>
        <v>0</v>
      </c>
      <c r="K173" s="368" t="n">
        <f aca="false">'Per item requirement'!AB173*'Global Stock listing'!$H$42</f>
        <v>0</v>
      </c>
      <c r="L173" s="369" t="n">
        <f aca="false">'Per item requirement'!AM173*'Global Stock listing'!$H$53</f>
        <v>0</v>
      </c>
    </row>
    <row r="174" customFormat="false" ht="15" hidden="false" customHeight="false" outlineLevel="0" collapsed="false">
      <c r="A174" s="358"/>
      <c r="B174" s="365" t="n">
        <f aca="false">'Additional items'!$I21</f>
        <v>0</v>
      </c>
      <c r="C174" s="365"/>
      <c r="D174" s="365"/>
      <c r="E174" s="365"/>
      <c r="F174" s="365"/>
      <c r="G174" s="366" t="n">
        <f aca="false">SUM(I174:L174)</f>
        <v>0</v>
      </c>
      <c r="H174" s="439" t="n">
        <f aca="false">SUM(I174:L174)</f>
        <v>0</v>
      </c>
      <c r="I174" s="367" t="n">
        <f aca="false">'Per item requirement'!N174*'Global Stock listing'!$H$29</f>
        <v>0</v>
      </c>
      <c r="J174" s="368" t="n">
        <f aca="false">'Per item requirement'!Y174*'Global Stock listing'!$H$40</f>
        <v>0</v>
      </c>
      <c r="K174" s="368" t="n">
        <f aca="false">'Per item requirement'!AB174*'Global Stock listing'!$H$42</f>
        <v>0</v>
      </c>
      <c r="L174" s="369" t="n">
        <f aca="false">'Per item requirement'!AM174*'Global Stock listing'!$H$53</f>
        <v>0</v>
      </c>
    </row>
    <row r="175" customFormat="false" ht="15" hidden="false" customHeight="false" outlineLevel="0" collapsed="false">
      <c r="A175" s="358"/>
      <c r="B175" s="365" t="n">
        <f aca="false">'Additional items'!$I22</f>
        <v>0</v>
      </c>
      <c r="C175" s="365"/>
      <c r="D175" s="365"/>
      <c r="E175" s="365"/>
      <c r="F175" s="365"/>
      <c r="G175" s="366" t="n">
        <f aca="false">SUM(I175:L175)</f>
        <v>0</v>
      </c>
      <c r="H175" s="439" t="n">
        <f aca="false">SUM(I175:L175)</f>
        <v>0</v>
      </c>
      <c r="I175" s="367" t="n">
        <f aca="false">'Per item requirement'!N175*'Global Stock listing'!$H$29</f>
        <v>0</v>
      </c>
      <c r="J175" s="368" t="n">
        <f aca="false">'Per item requirement'!Y175*'Global Stock listing'!$H$40</f>
        <v>0</v>
      </c>
      <c r="K175" s="368" t="n">
        <f aca="false">'Per item requirement'!AB175*'Global Stock listing'!$H$42</f>
        <v>0</v>
      </c>
      <c r="L175" s="369" t="n">
        <f aca="false">'Per item requirement'!AM175*'Global Stock listing'!$H$53</f>
        <v>0</v>
      </c>
    </row>
    <row r="176" customFormat="false" ht="15" hidden="false" customHeight="false" outlineLevel="0" collapsed="false">
      <c r="A176" s="358"/>
      <c r="B176" s="365" t="n">
        <f aca="false">'Additional items'!$I23</f>
        <v>0</v>
      </c>
      <c r="C176" s="365"/>
      <c r="D176" s="365"/>
      <c r="E176" s="365"/>
      <c r="F176" s="365"/>
      <c r="G176" s="366" t="n">
        <f aca="false">SUM(I176:L176)</f>
        <v>0</v>
      </c>
      <c r="H176" s="439" t="n">
        <f aca="false">SUM(I176:L176)</f>
        <v>0</v>
      </c>
      <c r="I176" s="367" t="n">
        <f aca="false">'Per item requirement'!N176*'Global Stock listing'!$H$29</f>
        <v>0</v>
      </c>
      <c r="J176" s="368" t="n">
        <f aca="false">'Per item requirement'!Y176*'Global Stock listing'!$H$40</f>
        <v>0</v>
      </c>
      <c r="K176" s="368" t="n">
        <f aca="false">'Per item requirement'!AB176*'Global Stock listing'!$H$42</f>
        <v>0</v>
      </c>
      <c r="L176" s="369" t="n">
        <f aca="false">'Per item requirement'!AM176*'Global Stock listing'!$H$53</f>
        <v>0</v>
      </c>
    </row>
    <row r="177" customFormat="false" ht="15" hidden="false" customHeight="false" outlineLevel="0" collapsed="false">
      <c r="A177" s="358"/>
      <c r="B177" s="365" t="n">
        <f aca="false">'Additional items'!$I24</f>
        <v>0</v>
      </c>
      <c r="C177" s="365"/>
      <c r="D177" s="365"/>
      <c r="E177" s="365"/>
      <c r="F177" s="365"/>
      <c r="G177" s="366" t="n">
        <f aca="false">SUM(I177:L177)</f>
        <v>0</v>
      </c>
      <c r="H177" s="439" t="n">
        <f aca="false">SUM(I177:L177)</f>
        <v>0</v>
      </c>
      <c r="I177" s="367" t="n">
        <f aca="false">'Per item requirement'!N177*'Global Stock listing'!$H$29</f>
        <v>0</v>
      </c>
      <c r="J177" s="368" t="n">
        <f aca="false">'Per item requirement'!Y177*'Global Stock listing'!$H$40</f>
        <v>0</v>
      </c>
      <c r="K177" s="368" t="n">
        <f aca="false">'Per item requirement'!AB177*'Global Stock listing'!$H$42</f>
        <v>0</v>
      </c>
      <c r="L177" s="369" t="n">
        <f aca="false">'Per item requirement'!AM177*'Global Stock listing'!$H$53</f>
        <v>0</v>
      </c>
    </row>
    <row r="178" customFormat="false" ht="15" hidden="false" customHeight="false" outlineLevel="0" collapsed="false">
      <c r="A178" s="358"/>
      <c r="B178" s="365" t="n">
        <f aca="false">'Additional items'!$I25</f>
        <v>0</v>
      </c>
      <c r="C178" s="365"/>
      <c r="D178" s="365"/>
      <c r="E178" s="365"/>
      <c r="F178" s="365"/>
      <c r="G178" s="366" t="n">
        <f aca="false">SUM(I178:L178)</f>
        <v>0</v>
      </c>
      <c r="H178" s="439" t="n">
        <f aca="false">SUM(I178:L178)</f>
        <v>0</v>
      </c>
      <c r="I178" s="367" t="n">
        <f aca="false">'Per item requirement'!N178*'Global Stock listing'!$H$29</f>
        <v>0</v>
      </c>
      <c r="J178" s="368" t="n">
        <f aca="false">'Per item requirement'!Y178*'Global Stock listing'!$H$40</f>
        <v>0</v>
      </c>
      <c r="K178" s="368" t="n">
        <f aca="false">'Per item requirement'!AB178*'Global Stock listing'!$H$42</f>
        <v>0</v>
      </c>
      <c r="L178" s="369" t="n">
        <f aca="false">'Per item requirement'!AM178*'Global Stock listing'!$H$53</f>
        <v>0</v>
      </c>
    </row>
    <row r="179" customFormat="false" ht="15" hidden="false" customHeight="false" outlineLevel="0" collapsed="false">
      <c r="A179" s="358"/>
      <c r="B179" s="372" t="n">
        <f aca="false">'Additional items'!$I26</f>
        <v>0</v>
      </c>
      <c r="C179" s="372"/>
      <c r="D179" s="372"/>
      <c r="E179" s="372"/>
      <c r="F179" s="372"/>
      <c r="G179" s="373" t="n">
        <f aca="false">SUM(I179:L179)</f>
        <v>0</v>
      </c>
      <c r="H179" s="440" t="n">
        <f aca="false">SUM(I179:L179)</f>
        <v>0</v>
      </c>
      <c r="I179" s="374" t="n">
        <f aca="false">'Per item requirement'!N179*'Global Stock listing'!$H$29</f>
        <v>0</v>
      </c>
      <c r="J179" s="375" t="n">
        <f aca="false">'Per item requirement'!Y179*'Global Stock listing'!$H$40</f>
        <v>0</v>
      </c>
      <c r="K179" s="375" t="n">
        <f aca="false">'Per item requirement'!AB179*'Global Stock listing'!$H$42</f>
        <v>0</v>
      </c>
      <c r="L179" s="376" t="n">
        <f aca="false">'Per item requirement'!AM179*'Global Stock listing'!$H$53</f>
        <v>0</v>
      </c>
    </row>
    <row r="180" customFormat="false" ht="59.25" hidden="false" customHeight="false" outlineLevel="0" collapsed="false">
      <c r="A180" s="378" t="s">
        <v>186</v>
      </c>
      <c r="B180" s="379" t="s">
        <v>187</v>
      </c>
      <c r="C180" s="379"/>
      <c r="D180" s="379"/>
      <c r="E180" s="379"/>
      <c r="F180" s="379"/>
      <c r="G180" s="380" t="n">
        <f aca="false">SUM(I180:L180)</f>
        <v>0</v>
      </c>
      <c r="H180" s="438" t="n">
        <f aca="false">SUM(I180:L180)</f>
        <v>0</v>
      </c>
      <c r="I180" s="381" t="n">
        <f aca="false">'Per item requirement'!N180*'Global Stock listing'!$H$29</f>
        <v>0</v>
      </c>
      <c r="J180" s="382" t="n">
        <f aca="false">'Per item requirement'!Y180*'Global Stock listing'!$H$40</f>
        <v>0</v>
      </c>
      <c r="K180" s="382" t="n">
        <f aca="false">'Per item requirement'!AB180*'Global Stock listing'!$H$42</f>
        <v>0</v>
      </c>
      <c r="L180" s="383" t="n">
        <f aca="false">'Per item requirement'!AM180*'Global Stock listing'!$H$53</f>
        <v>0</v>
      </c>
    </row>
    <row r="181" customFormat="false" ht="15" hidden="false" customHeight="false" outlineLevel="0" collapsed="false">
      <c r="A181" s="378"/>
      <c r="B181" s="385" t="s">
        <v>188</v>
      </c>
      <c r="C181" s="385"/>
      <c r="D181" s="385"/>
      <c r="E181" s="385"/>
      <c r="F181" s="385"/>
      <c r="G181" s="386" t="n">
        <f aca="false">SUM(I181:L181)</f>
        <v>0</v>
      </c>
      <c r="H181" s="439" t="n">
        <f aca="false">SUM(I181:L181)</f>
        <v>0</v>
      </c>
      <c r="I181" s="387" t="n">
        <f aca="false">'Per item requirement'!N181*'Global Stock listing'!$H$29</f>
        <v>0</v>
      </c>
      <c r="J181" s="388" t="n">
        <f aca="false">'Per item requirement'!Y181*'Global Stock listing'!$H$40</f>
        <v>0</v>
      </c>
      <c r="K181" s="388" t="n">
        <f aca="false">'Per item requirement'!AB181*'Global Stock listing'!$H$42</f>
        <v>0</v>
      </c>
      <c r="L181" s="389" t="n">
        <f aca="false">'Per item requirement'!AM181*'Global Stock listing'!$H$53</f>
        <v>0</v>
      </c>
    </row>
    <row r="182" customFormat="false" ht="15" hidden="false" customHeight="false" outlineLevel="0" collapsed="false">
      <c r="A182" s="378"/>
      <c r="B182" s="385" t="s">
        <v>189</v>
      </c>
      <c r="C182" s="385"/>
      <c r="D182" s="385"/>
      <c r="E182" s="385"/>
      <c r="F182" s="385"/>
      <c r="G182" s="386" t="n">
        <f aca="false">SUM(I182:L182)</f>
        <v>0</v>
      </c>
      <c r="H182" s="439" t="n">
        <f aca="false">SUM(I182:L182)</f>
        <v>0</v>
      </c>
      <c r="I182" s="387" t="n">
        <f aca="false">'Per item requirement'!N182*'Global Stock listing'!$H$29</f>
        <v>0</v>
      </c>
      <c r="J182" s="388" t="n">
        <f aca="false">'Per item requirement'!Y182*'Global Stock listing'!$H$40</f>
        <v>0</v>
      </c>
      <c r="K182" s="388" t="n">
        <f aca="false">'Per item requirement'!AB182*'Global Stock listing'!$H$42</f>
        <v>0</v>
      </c>
      <c r="L182" s="389" t="n">
        <f aca="false">'Per item requirement'!AM182*'Global Stock listing'!$H$53</f>
        <v>0</v>
      </c>
    </row>
    <row r="183" customFormat="false" ht="15" hidden="false" customHeight="false" outlineLevel="0" collapsed="false">
      <c r="A183" s="378"/>
      <c r="B183" s="385" t="s">
        <v>190</v>
      </c>
      <c r="C183" s="385"/>
      <c r="D183" s="385"/>
      <c r="E183" s="385"/>
      <c r="F183" s="385"/>
      <c r="G183" s="386" t="n">
        <f aca="false">SUM(I183:L183)</f>
        <v>0</v>
      </c>
      <c r="H183" s="439" t="n">
        <f aca="false">SUM(I183:L183)</f>
        <v>0</v>
      </c>
      <c r="I183" s="387" t="n">
        <f aca="false">'Per item requirement'!N183*'Global Stock listing'!$H$29</f>
        <v>0</v>
      </c>
      <c r="J183" s="388" t="n">
        <f aca="false">'Per item requirement'!Y183*'Global Stock listing'!$H$40</f>
        <v>0</v>
      </c>
      <c r="K183" s="388" t="n">
        <f aca="false">'Per item requirement'!AB183*'Global Stock listing'!$H$42</f>
        <v>0</v>
      </c>
      <c r="L183" s="389" t="n">
        <f aca="false">'Per item requirement'!AM183*'Global Stock listing'!$H$53</f>
        <v>0</v>
      </c>
    </row>
    <row r="184" customFormat="false" ht="15" hidden="false" customHeight="false" outlineLevel="0" collapsed="false">
      <c r="A184" s="378"/>
      <c r="B184" s="385" t="s">
        <v>191</v>
      </c>
      <c r="C184" s="385"/>
      <c r="D184" s="385"/>
      <c r="E184" s="385"/>
      <c r="F184" s="385"/>
      <c r="G184" s="386" t="n">
        <f aca="false">SUM(I184:L184)</f>
        <v>0</v>
      </c>
      <c r="H184" s="439" t="n">
        <f aca="false">SUM(I184:L184)</f>
        <v>0</v>
      </c>
      <c r="I184" s="387" t="n">
        <f aca="false">'Per item requirement'!N184*'Global Stock listing'!$H$29</f>
        <v>0</v>
      </c>
      <c r="J184" s="388" t="n">
        <f aca="false">'Per item requirement'!Y184*'Global Stock listing'!$H$40</f>
        <v>0</v>
      </c>
      <c r="K184" s="388" t="n">
        <f aca="false">'Per item requirement'!AB184*'Global Stock listing'!$H$42</f>
        <v>0</v>
      </c>
      <c r="L184" s="389" t="n">
        <f aca="false">'Per item requirement'!AM184*'Global Stock listing'!$H$53</f>
        <v>0</v>
      </c>
    </row>
    <row r="185" customFormat="false" ht="15" hidden="false" customHeight="false" outlineLevel="0" collapsed="false">
      <c r="A185" s="378"/>
      <c r="B185" s="385" t="s">
        <v>192</v>
      </c>
      <c r="C185" s="385"/>
      <c r="D185" s="385"/>
      <c r="E185" s="385"/>
      <c r="F185" s="385"/>
      <c r="G185" s="386" t="n">
        <f aca="false">SUM(I185:L185)</f>
        <v>0</v>
      </c>
      <c r="H185" s="439" t="n">
        <f aca="false">SUM(I185:L185)</f>
        <v>0</v>
      </c>
      <c r="I185" s="387" t="n">
        <f aca="false">'Per item requirement'!N185*'Global Stock listing'!$H$29</f>
        <v>0</v>
      </c>
      <c r="J185" s="388" t="n">
        <f aca="false">'Per item requirement'!Y185*'Global Stock listing'!$H$40</f>
        <v>0</v>
      </c>
      <c r="K185" s="388" t="n">
        <f aca="false">'Per item requirement'!AB185*'Global Stock listing'!$H$42</f>
        <v>0</v>
      </c>
      <c r="L185" s="389" t="n">
        <f aca="false">'Per item requirement'!AM185*'Global Stock listing'!$H$53</f>
        <v>0</v>
      </c>
    </row>
    <row r="186" customFormat="false" ht="15" hidden="false" customHeight="false" outlineLevel="0" collapsed="false">
      <c r="A186" s="378"/>
      <c r="B186" s="385" t="s">
        <v>193</v>
      </c>
      <c r="C186" s="385"/>
      <c r="D186" s="385"/>
      <c r="E186" s="385"/>
      <c r="F186" s="385"/>
      <c r="G186" s="386" t="n">
        <f aca="false">SUM(I186:L186)</f>
        <v>0</v>
      </c>
      <c r="H186" s="439" t="n">
        <f aca="false">SUM(I186:L186)</f>
        <v>0</v>
      </c>
      <c r="I186" s="387" t="n">
        <f aca="false">'Per item requirement'!N186*'Global Stock listing'!$H$29</f>
        <v>0</v>
      </c>
      <c r="J186" s="388" t="n">
        <f aca="false">'Per item requirement'!Y186*'Global Stock listing'!$H$40</f>
        <v>0</v>
      </c>
      <c r="K186" s="388" t="n">
        <f aca="false">'Per item requirement'!AB186*'Global Stock listing'!$H$42</f>
        <v>0</v>
      </c>
      <c r="L186" s="389" t="n">
        <f aca="false">'Per item requirement'!AM186*'Global Stock listing'!$H$53</f>
        <v>0</v>
      </c>
    </row>
    <row r="187" customFormat="false" ht="15" hidden="false" customHeight="false" outlineLevel="0" collapsed="false">
      <c r="A187" s="378"/>
      <c r="B187" s="385" t="s">
        <v>194</v>
      </c>
      <c r="C187" s="385"/>
      <c r="D187" s="385"/>
      <c r="E187" s="385"/>
      <c r="F187" s="385"/>
      <c r="G187" s="386" t="n">
        <f aca="false">SUM(I187:L187)</f>
        <v>0</v>
      </c>
      <c r="H187" s="439" t="n">
        <f aca="false">SUM(I187:L187)</f>
        <v>0</v>
      </c>
      <c r="I187" s="387" t="n">
        <f aca="false">'Per item requirement'!N187*'Global Stock listing'!$H$29</f>
        <v>0</v>
      </c>
      <c r="J187" s="388" t="n">
        <f aca="false">'Per item requirement'!Y187*'Global Stock listing'!$H$40</f>
        <v>0</v>
      </c>
      <c r="K187" s="388" t="n">
        <f aca="false">'Per item requirement'!AB187*'Global Stock listing'!$H$42</f>
        <v>0</v>
      </c>
      <c r="L187" s="389" t="n">
        <f aca="false">'Per item requirement'!AM187*'Global Stock listing'!$H$53</f>
        <v>0</v>
      </c>
    </row>
    <row r="188" customFormat="false" ht="15" hidden="false" customHeight="false" outlineLevel="0" collapsed="false">
      <c r="A188" s="378"/>
      <c r="B188" s="385" t="s">
        <v>195</v>
      </c>
      <c r="C188" s="385"/>
      <c r="D188" s="385"/>
      <c r="E188" s="385"/>
      <c r="F188" s="385"/>
      <c r="G188" s="386" t="n">
        <f aca="false">SUM(I188:L188)</f>
        <v>0</v>
      </c>
      <c r="H188" s="439" t="n">
        <f aca="false">SUM(I188:L188)</f>
        <v>0</v>
      </c>
      <c r="I188" s="387" t="n">
        <f aca="false">'Per item requirement'!N188*'Global Stock listing'!$H$29</f>
        <v>0</v>
      </c>
      <c r="J188" s="388" t="n">
        <f aca="false">'Per item requirement'!Y188*'Global Stock listing'!$H$40</f>
        <v>0</v>
      </c>
      <c r="K188" s="388" t="n">
        <f aca="false">'Per item requirement'!AB188*'Global Stock listing'!$H$42</f>
        <v>0</v>
      </c>
      <c r="L188" s="389" t="n">
        <f aca="false">'Per item requirement'!AM188*'Global Stock listing'!$H$53</f>
        <v>0</v>
      </c>
    </row>
    <row r="189" customFormat="false" ht="15" hidden="false" customHeight="false" outlineLevel="0" collapsed="false">
      <c r="A189" s="378"/>
      <c r="B189" s="385" t="s">
        <v>196</v>
      </c>
      <c r="C189" s="385"/>
      <c r="D189" s="385"/>
      <c r="E189" s="385"/>
      <c r="F189" s="385"/>
      <c r="G189" s="386" t="n">
        <f aca="false">SUM(I189:L189)</f>
        <v>0</v>
      </c>
      <c r="H189" s="439" t="n">
        <f aca="false">SUM(I189:L189)</f>
        <v>0</v>
      </c>
      <c r="I189" s="387" t="n">
        <f aca="false">'Per item requirement'!N189*'Global Stock listing'!$H$29</f>
        <v>0</v>
      </c>
      <c r="J189" s="388" t="n">
        <f aca="false">'Per item requirement'!Y189*'Global Stock listing'!$H$40</f>
        <v>0</v>
      </c>
      <c r="K189" s="388" t="n">
        <f aca="false">'Per item requirement'!AB189*'Global Stock listing'!$H$42</f>
        <v>0</v>
      </c>
      <c r="L189" s="389" t="n">
        <f aca="false">'Per item requirement'!AM189*'Global Stock listing'!$H$53</f>
        <v>0</v>
      </c>
    </row>
    <row r="190" customFormat="false" ht="15" hidden="false" customHeight="false" outlineLevel="0" collapsed="false">
      <c r="A190" s="378"/>
      <c r="B190" s="385" t="s">
        <v>197</v>
      </c>
      <c r="C190" s="385"/>
      <c r="D190" s="385"/>
      <c r="E190" s="385"/>
      <c r="F190" s="385"/>
      <c r="G190" s="386" t="n">
        <f aca="false">SUM(I190:L190)</f>
        <v>0</v>
      </c>
      <c r="H190" s="439" t="n">
        <f aca="false">SUM(I190:L190)</f>
        <v>0</v>
      </c>
      <c r="I190" s="387" t="n">
        <f aca="false">'Per item requirement'!N190*'Global Stock listing'!$H$29</f>
        <v>0</v>
      </c>
      <c r="J190" s="388" t="n">
        <f aca="false">'Per item requirement'!Y190*'Global Stock listing'!$H$40</f>
        <v>0</v>
      </c>
      <c r="K190" s="388" t="n">
        <f aca="false">'Per item requirement'!AB190*'Global Stock listing'!$H$42</f>
        <v>0</v>
      </c>
      <c r="L190" s="389" t="n">
        <f aca="false">'Per item requirement'!AM190*'Global Stock listing'!$H$53</f>
        <v>0</v>
      </c>
    </row>
    <row r="191" customFormat="false" ht="15" hidden="false" customHeight="false" outlineLevel="0" collapsed="false">
      <c r="A191" s="378"/>
      <c r="B191" s="385" t="s">
        <v>198</v>
      </c>
      <c r="C191" s="385"/>
      <c r="D191" s="385"/>
      <c r="E191" s="385"/>
      <c r="F191" s="385"/>
      <c r="G191" s="386" t="n">
        <f aca="false">SUM(I191:L191)</f>
        <v>0</v>
      </c>
      <c r="H191" s="439" t="n">
        <f aca="false">SUM(I191:L191)</f>
        <v>0</v>
      </c>
      <c r="I191" s="387" t="n">
        <f aca="false">'Per item requirement'!N191*'Global Stock listing'!$H$29</f>
        <v>0</v>
      </c>
      <c r="J191" s="388" t="n">
        <f aca="false">'Per item requirement'!Y191*'Global Stock listing'!$H$40</f>
        <v>0</v>
      </c>
      <c r="K191" s="388" t="n">
        <f aca="false">'Per item requirement'!AB191*'Global Stock listing'!$H$42</f>
        <v>0</v>
      </c>
      <c r="L191" s="389" t="n">
        <f aca="false">'Per item requirement'!AM191*'Global Stock listing'!$H$53</f>
        <v>0</v>
      </c>
    </row>
    <row r="192" customFormat="false" ht="15" hidden="false" customHeight="false" outlineLevel="0" collapsed="false">
      <c r="A192" s="378"/>
      <c r="B192" s="391" t="s">
        <v>199</v>
      </c>
      <c r="C192" s="391"/>
      <c r="D192" s="391"/>
      <c r="E192" s="391"/>
      <c r="F192" s="391"/>
      <c r="G192" s="392" t="n">
        <f aca="false">SUM(I192:L192)</f>
        <v>0</v>
      </c>
      <c r="H192" s="440" t="n">
        <f aca="false">SUM(I192:L192)</f>
        <v>0</v>
      </c>
      <c r="I192" s="393" t="n">
        <f aca="false">'Per item requirement'!N192*'Global Stock listing'!$H$29</f>
        <v>0</v>
      </c>
      <c r="J192" s="394" t="n">
        <f aca="false">'Per item requirement'!Y192*'Global Stock listing'!$H$40</f>
        <v>0</v>
      </c>
      <c r="K192" s="394" t="n">
        <f aca="false">'Per item requirement'!AB192*'Global Stock listing'!$H$42</f>
        <v>0</v>
      </c>
      <c r="L192" s="395" t="n">
        <f aca="false">'Per item requirement'!AM192*'Global Stock listing'!$H$53</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BL192"/>
  <sheetViews>
    <sheetView windowProtection="false"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70918367346939"/>
  </cols>
  <sheetData>
    <row r="1" customFormat="false" ht="92.25" hidden="false" customHeight="false" outlineLevel="0" collapsed="false">
      <c r="A1" s="263" t="s">
        <v>206</v>
      </c>
      <c r="B1" s="263"/>
      <c r="C1" s="263"/>
      <c r="D1" s="263"/>
      <c r="E1" s="263"/>
      <c r="F1" s="263"/>
      <c r="G1" s="263"/>
      <c r="H1" s="263"/>
      <c r="I1" s="26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customFormat="false" ht="92.25" hidden="false" customHeight="false" outlineLevel="0" collapsed="false">
      <c r="A2" s="263"/>
      <c r="B2" s="263"/>
      <c r="C2" s="263"/>
      <c r="D2" s="263"/>
      <c r="E2" s="263"/>
      <c r="F2" s="263"/>
      <c r="G2" s="263"/>
      <c r="H2" s="263"/>
      <c r="I2" s="263"/>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customFormat="false" ht="92.25" hidden="false" customHeight="false" outlineLevel="0" collapsed="false">
      <c r="A3" s="263"/>
      <c r="B3" s="263"/>
      <c r="C3" s="263"/>
      <c r="D3" s="263"/>
      <c r="E3" s="263"/>
      <c r="F3" s="263"/>
      <c r="G3" s="263"/>
      <c r="H3" s="263"/>
      <c r="I3" s="263"/>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customFormat="false" ht="92.25" hidden="false" customHeight="false" outlineLevel="0" collapsed="false">
      <c r="A4" s="263"/>
      <c r="B4" s="263"/>
      <c r="C4" s="263"/>
      <c r="D4" s="263"/>
      <c r="E4" s="263"/>
      <c r="F4" s="263"/>
      <c r="G4" s="263"/>
      <c r="H4" s="263"/>
      <c r="I4" s="26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customFormat="false" ht="92.25" hidden="false" customHeight="false" outlineLevel="0" collapsed="false">
      <c r="A5" s="263"/>
      <c r="B5" s="263"/>
      <c r="C5" s="263"/>
      <c r="D5" s="263"/>
      <c r="E5" s="263"/>
      <c r="F5" s="263"/>
      <c r="G5" s="263"/>
      <c r="H5" s="263"/>
      <c r="I5" s="263"/>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customFormat="false" ht="92.25" hidden="false" customHeight="false" outlineLevel="0" collapsed="false">
      <c r="A6" s="263"/>
      <c r="B6" s="263"/>
      <c r="C6" s="263"/>
      <c r="D6" s="263"/>
      <c r="E6" s="263"/>
      <c r="F6" s="263"/>
      <c r="G6" s="263"/>
      <c r="H6" s="263"/>
      <c r="I6" s="263"/>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customFormat="false" ht="92.25" hidden="false" customHeight="false" outlineLevel="0" collapsed="false">
      <c r="A7" s="263"/>
      <c r="B7" s="263"/>
      <c r="C7" s="263"/>
      <c r="D7" s="263"/>
      <c r="E7" s="263"/>
      <c r="F7" s="263"/>
      <c r="G7" s="263"/>
      <c r="H7" s="263"/>
      <c r="I7" s="263"/>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customFormat="false" ht="92.25" hidden="false" customHeight="false" outlineLevel="0" collapsed="false">
      <c r="A8" s="263"/>
      <c r="B8" s="263"/>
      <c r="C8" s="263"/>
      <c r="D8" s="263"/>
      <c r="E8" s="263"/>
      <c r="F8" s="263"/>
      <c r="G8" s="263"/>
      <c r="H8" s="263"/>
      <c r="I8" s="263"/>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customFormat="false" ht="409.5" hidden="false" customHeight="false" outlineLevel="0" collapsed="false">
      <c r="A9" s="265" t="s">
        <v>207</v>
      </c>
      <c r="B9" s="265"/>
      <c r="C9" s="265"/>
      <c r="D9" s="265"/>
      <c r="E9" s="265"/>
      <c r="F9" s="265"/>
      <c r="G9" s="265"/>
      <c r="H9" s="397"/>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customFormat="false" ht="18.75" hidden="false" customHeight="false" outlineLevel="0" collapsed="false">
      <c r="A10" s="265"/>
      <c r="B10" s="265"/>
      <c r="C10" s="265"/>
      <c r="D10" s="265"/>
      <c r="E10" s="265"/>
      <c r="F10" s="265"/>
      <c r="G10" s="265"/>
      <c r="H10" s="397"/>
      <c r="I10" s="266" t="s">
        <v>70</v>
      </c>
    </row>
    <row r="11" customFormat="false" ht="60" hidden="false" customHeight="false" outlineLevel="0" collapsed="false">
      <c r="A11" s="265"/>
      <c r="B11" s="265"/>
      <c r="C11" s="265"/>
      <c r="D11" s="265"/>
      <c r="E11" s="265"/>
      <c r="F11" s="265"/>
      <c r="G11" s="265"/>
      <c r="H11" s="397"/>
      <c r="I11" s="443" t="s">
        <v>71</v>
      </c>
    </row>
    <row r="12" customFormat="false" ht="18.75" hidden="false" customHeight="false" outlineLevel="0" collapsed="false">
      <c r="A12" s="265"/>
      <c r="B12" s="265"/>
      <c r="C12" s="265"/>
      <c r="D12" s="265"/>
      <c r="E12" s="265"/>
      <c r="F12" s="265"/>
      <c r="G12" s="265"/>
      <c r="H12" s="397"/>
      <c r="I12" s="444"/>
    </row>
    <row r="13" customFormat="false" ht="18.75" hidden="false" customHeight="false" outlineLevel="0" collapsed="false">
      <c r="A13" s="265"/>
      <c r="B13" s="265"/>
      <c r="C13" s="265"/>
      <c r="D13" s="265"/>
      <c r="E13" s="265"/>
      <c r="F13" s="265"/>
      <c r="G13" s="265"/>
      <c r="H13" s="397"/>
      <c r="I13" s="444"/>
    </row>
    <row r="14" customFormat="false" ht="18.75" hidden="false" customHeight="false" outlineLevel="0" collapsed="false">
      <c r="A14" s="281"/>
      <c r="B14" s="281"/>
      <c r="C14" s="281"/>
      <c r="D14" s="281"/>
      <c r="E14" s="281"/>
      <c r="F14" s="281"/>
      <c r="G14" s="281"/>
      <c r="H14" s="397"/>
      <c r="I14" s="444"/>
    </row>
    <row r="15" customFormat="false" ht="30" hidden="false" customHeight="false" outlineLevel="0" collapsed="false">
      <c r="A15" s="284"/>
      <c r="B15" s="284"/>
      <c r="C15" s="284"/>
      <c r="D15" s="284"/>
      <c r="E15" s="284"/>
      <c r="F15" s="284"/>
      <c r="G15" s="285" t="s">
        <v>210</v>
      </c>
      <c r="H15" s="406" t="s">
        <v>213</v>
      </c>
      <c r="I15" s="304" t="n">
        <f aca="false">IF('Per item requirement'!S15="","",'Per item requirement'!S15)</f>
        <v>160</v>
      </c>
    </row>
    <row r="16" customFormat="false" ht="15" hidden="false" customHeight="false" outlineLevel="0" collapsed="false">
      <c r="A16" s="297"/>
      <c r="B16" s="285"/>
      <c r="C16" s="285"/>
      <c r="D16" s="285"/>
      <c r="E16" s="285"/>
      <c r="F16" s="285"/>
      <c r="G16" s="285"/>
      <c r="H16" s="410"/>
      <c r="I16" s="304"/>
    </row>
    <row r="17" customFormat="false" ht="234" hidden="false" customHeight="false" outlineLevel="0" collapsed="false">
      <c r="A17" s="309" t="s">
        <v>62</v>
      </c>
      <c r="B17" s="310" t="s">
        <v>82</v>
      </c>
      <c r="C17" s="310"/>
      <c r="D17" s="310"/>
      <c r="E17" s="310"/>
      <c r="F17" s="310"/>
      <c r="G17" s="311" t="n">
        <f aca="false">SUM(I17:I17)</f>
        <v>0</v>
      </c>
      <c r="H17" s="438" t="n">
        <f aca="false">SUM(I17:I17)</f>
        <v>0</v>
      </c>
      <c r="I17" s="311"/>
    </row>
    <row r="18" customFormat="false" ht="15" hidden="false" customHeight="false" outlineLevel="0" collapsed="false">
      <c r="A18" s="309"/>
      <c r="B18" s="319" t="s">
        <v>83</v>
      </c>
      <c r="C18" s="319"/>
      <c r="D18" s="319"/>
      <c r="E18" s="319"/>
      <c r="F18" s="319"/>
      <c r="G18" s="320" t="n">
        <f aca="false">SUM(I18:I18)</f>
        <v>0</v>
      </c>
      <c r="H18" s="439" t="n">
        <f aca="false">SUM(I18:I18)</f>
        <v>0</v>
      </c>
      <c r="I18" s="320"/>
    </row>
    <row r="19" customFormat="false" ht="15" hidden="false" customHeight="false" outlineLevel="0" collapsed="false">
      <c r="A19" s="309"/>
      <c r="B19" s="319" t="s">
        <v>84</v>
      </c>
      <c r="C19" s="319"/>
      <c r="D19" s="319"/>
      <c r="E19" s="319"/>
      <c r="F19" s="319"/>
      <c r="G19" s="320" t="n">
        <f aca="false">SUM(I19:I19)</f>
        <v>0</v>
      </c>
      <c r="H19" s="439" t="n">
        <f aca="false">SUM(I19:I19)</f>
        <v>0</v>
      </c>
      <c r="I19" s="320"/>
    </row>
    <row r="20" customFormat="false" ht="15" hidden="false" customHeight="false" outlineLevel="0" collapsed="false">
      <c r="A20" s="309"/>
      <c r="B20" s="319" t="s">
        <v>85</v>
      </c>
      <c r="C20" s="319"/>
      <c r="D20" s="319"/>
      <c r="E20" s="319"/>
      <c r="F20" s="319"/>
      <c r="G20" s="320" t="n">
        <f aca="false">SUM(I20:I20)</f>
        <v>0</v>
      </c>
      <c r="H20" s="439" t="n">
        <f aca="false">SUM(I20:I20)</f>
        <v>0</v>
      </c>
      <c r="I20" s="320"/>
    </row>
    <row r="21" customFormat="false" ht="15" hidden="false" customHeight="false" outlineLevel="0" collapsed="false">
      <c r="A21" s="309"/>
      <c r="B21" s="319" t="s">
        <v>86</v>
      </c>
      <c r="C21" s="319"/>
      <c r="D21" s="319"/>
      <c r="E21" s="319"/>
      <c r="F21" s="319"/>
      <c r="G21" s="320" t="n">
        <f aca="false">SUM(I21:I21)</f>
        <v>0</v>
      </c>
      <c r="H21" s="439" t="n">
        <f aca="false">SUM(I21:I21)</f>
        <v>0</v>
      </c>
      <c r="I21" s="320"/>
    </row>
    <row r="22" customFormat="false" ht="15" hidden="false" customHeight="false" outlineLevel="0" collapsed="false">
      <c r="A22" s="309"/>
      <c r="B22" s="319" t="s">
        <v>87</v>
      </c>
      <c r="C22" s="319"/>
      <c r="D22" s="319"/>
      <c r="E22" s="319"/>
      <c r="F22" s="319"/>
      <c r="G22" s="320" t="n">
        <f aca="false">SUM(I22:I22)</f>
        <v>0</v>
      </c>
      <c r="H22" s="439" t="n">
        <f aca="false">SUM(I22:I22)</f>
        <v>0</v>
      </c>
      <c r="I22" s="320"/>
    </row>
    <row r="23" customFormat="false" ht="15" hidden="false" customHeight="false" outlineLevel="0" collapsed="false">
      <c r="A23" s="309"/>
      <c r="B23" s="319" t="s">
        <v>88</v>
      </c>
      <c r="C23" s="319"/>
      <c r="D23" s="319"/>
      <c r="E23" s="319"/>
      <c r="F23" s="319"/>
      <c r="G23" s="320" t="n">
        <f aca="false">SUM(I23:I23)</f>
        <v>0</v>
      </c>
      <c r="H23" s="439" t="n">
        <f aca="false">SUM(I23:I23)</f>
        <v>0</v>
      </c>
      <c r="I23" s="320"/>
    </row>
    <row r="24" customFormat="false" ht="15" hidden="false" customHeight="false" outlineLevel="0" collapsed="false">
      <c r="A24" s="309"/>
      <c r="B24" s="319" t="s">
        <v>81</v>
      </c>
      <c r="C24" s="319"/>
      <c r="D24" s="319"/>
      <c r="E24" s="319"/>
      <c r="F24" s="319"/>
      <c r="G24" s="320" t="n">
        <f aca="false">SUM(I24:I24)</f>
        <v>0</v>
      </c>
      <c r="H24" s="439" t="n">
        <f aca="false">SUM(I24:I24)</f>
        <v>0</v>
      </c>
      <c r="I24" s="320"/>
    </row>
    <row r="25" customFormat="false" ht="15" hidden="false" customHeight="false" outlineLevel="0" collapsed="false">
      <c r="A25" s="309"/>
      <c r="B25" s="319" t="s">
        <v>80</v>
      </c>
      <c r="C25" s="319"/>
      <c r="D25" s="319"/>
      <c r="E25" s="319"/>
      <c r="F25" s="319"/>
      <c r="G25" s="320" t="n">
        <f aca="false">SUM(I25:I25)</f>
        <v>0</v>
      </c>
      <c r="H25" s="439" t="n">
        <f aca="false">SUM(I25:I25)</f>
        <v>0</v>
      </c>
      <c r="I25" s="320"/>
    </row>
    <row r="26" customFormat="false" ht="15" hidden="false" customHeight="false" outlineLevel="0" collapsed="false">
      <c r="A26" s="309"/>
      <c r="B26" s="319" t="s">
        <v>78</v>
      </c>
      <c r="C26" s="319"/>
      <c r="D26" s="319"/>
      <c r="E26" s="319"/>
      <c r="F26" s="319"/>
      <c r="G26" s="320" t="n">
        <f aca="false">SUM(I26:I26)</f>
        <v>0</v>
      </c>
      <c r="H26" s="439" t="n">
        <f aca="false">SUM(I26:I26)</f>
        <v>0</v>
      </c>
      <c r="I26" s="320"/>
    </row>
    <row r="27" customFormat="false" ht="15" hidden="false" customHeight="false" outlineLevel="0" collapsed="false">
      <c r="A27" s="309"/>
      <c r="B27" s="319" t="s">
        <v>89</v>
      </c>
      <c r="C27" s="319"/>
      <c r="D27" s="319"/>
      <c r="E27" s="319"/>
      <c r="F27" s="319"/>
      <c r="G27" s="320" t="n">
        <f aca="false">SUM(I27:I27)</f>
        <v>0</v>
      </c>
      <c r="H27" s="439" t="n">
        <f aca="false">SUM(I27:I27)</f>
        <v>0</v>
      </c>
      <c r="I27" s="320"/>
    </row>
    <row r="28" customFormat="false" ht="15" hidden="false" customHeight="false" outlineLevel="0" collapsed="false">
      <c r="A28" s="309"/>
      <c r="B28" s="319" t="s">
        <v>65</v>
      </c>
      <c r="C28" s="319"/>
      <c r="D28" s="319"/>
      <c r="E28" s="319"/>
      <c r="F28" s="319"/>
      <c r="G28" s="320" t="n">
        <f aca="false">SUM(I28:I28)</f>
        <v>0</v>
      </c>
      <c r="H28" s="439" t="n">
        <f aca="false">SUM(I28:I28)</f>
        <v>0</v>
      </c>
      <c r="I28" s="320" t="n">
        <f aca="false">'Per item requirement'!S28*'Global Stock listing'!$H$34</f>
        <v>0</v>
      </c>
    </row>
    <row r="29" customFormat="false" ht="15" hidden="false" customHeight="false" outlineLevel="0" collapsed="false">
      <c r="A29" s="309"/>
      <c r="B29" s="319" t="s">
        <v>64</v>
      </c>
      <c r="C29" s="319"/>
      <c r="D29" s="319"/>
      <c r="E29" s="319"/>
      <c r="F29" s="319"/>
      <c r="G29" s="320" t="n">
        <f aca="false">SUM(I29:I29)</f>
        <v>0</v>
      </c>
      <c r="H29" s="439" t="n">
        <f aca="false">SUM(I29:I29)</f>
        <v>0</v>
      </c>
      <c r="I29" s="320" t="n">
        <f aca="false">'Per item requirement'!S29*'Global Stock listing'!$H$34</f>
        <v>0</v>
      </c>
    </row>
    <row r="30" customFormat="false" ht="15" hidden="false" customHeight="false" outlineLevel="0" collapsed="false">
      <c r="A30" s="309"/>
      <c r="B30" s="319" t="s">
        <v>90</v>
      </c>
      <c r="C30" s="319"/>
      <c r="D30" s="319"/>
      <c r="E30" s="319"/>
      <c r="F30" s="319"/>
      <c r="G30" s="320" t="n">
        <f aca="false">SUM(I30:I30)</f>
        <v>0</v>
      </c>
      <c r="H30" s="439" t="n">
        <f aca="false">SUM(I30:I30)</f>
        <v>0</v>
      </c>
      <c r="I30" s="320"/>
    </row>
    <row r="31" customFormat="false" ht="15" hidden="false" customHeight="false" outlineLevel="0" collapsed="false">
      <c r="A31" s="309"/>
      <c r="B31" s="319" t="s">
        <v>91</v>
      </c>
      <c r="C31" s="319"/>
      <c r="D31" s="319"/>
      <c r="E31" s="319"/>
      <c r="F31" s="319"/>
      <c r="G31" s="320" t="n">
        <f aca="false">SUM(I31:I31)</f>
        <v>0</v>
      </c>
      <c r="H31" s="439" t="n">
        <f aca="false">SUM(I31:I31)</f>
        <v>0</v>
      </c>
      <c r="I31" s="320"/>
    </row>
    <row r="32" customFormat="false" ht="15" hidden="false" customHeight="false" outlineLevel="0" collapsed="false">
      <c r="A32" s="309"/>
      <c r="B32" s="319" t="s">
        <v>92</v>
      </c>
      <c r="C32" s="319"/>
      <c r="D32" s="319"/>
      <c r="E32" s="319"/>
      <c r="F32" s="319"/>
      <c r="G32" s="320" t="n">
        <f aca="false">SUM(I32:I32)</f>
        <v>0</v>
      </c>
      <c r="H32" s="439" t="n">
        <f aca="false">SUM(I32:I32)</f>
        <v>0</v>
      </c>
      <c r="I32" s="320"/>
    </row>
    <row r="33" customFormat="false" ht="15" hidden="false" customHeight="false" outlineLevel="0" collapsed="false">
      <c r="A33" s="309"/>
      <c r="B33" s="319" t="s">
        <v>76</v>
      </c>
      <c r="C33" s="319"/>
      <c r="D33" s="319"/>
      <c r="E33" s="319"/>
      <c r="F33" s="319"/>
      <c r="G33" s="320" t="n">
        <f aca="false">SUM(I33:I33)</f>
        <v>0</v>
      </c>
      <c r="H33" s="439" t="n">
        <f aca="false">SUM(I33:I33)</f>
        <v>0</v>
      </c>
      <c r="I33" s="445"/>
    </row>
    <row r="34" customFormat="false" ht="15" hidden="false" customHeight="false" outlineLevel="0" collapsed="false">
      <c r="A34" s="309"/>
      <c r="B34" s="319" t="s">
        <v>66</v>
      </c>
      <c r="C34" s="319"/>
      <c r="D34" s="319"/>
      <c r="E34" s="319"/>
      <c r="F34" s="319"/>
      <c r="G34" s="320" t="n">
        <f aca="false">SUM(I34:I34)</f>
        <v>0</v>
      </c>
      <c r="H34" s="439" t="n">
        <f aca="false">SUM(I34:I34)</f>
        <v>0</v>
      </c>
      <c r="I34" s="320"/>
    </row>
    <row r="35" customFormat="false" ht="15" hidden="false" customHeight="false" outlineLevel="0" collapsed="false">
      <c r="A35" s="309"/>
      <c r="B35" s="319" t="s">
        <v>72</v>
      </c>
      <c r="C35" s="319"/>
      <c r="D35" s="319"/>
      <c r="E35" s="319"/>
      <c r="F35" s="319"/>
      <c r="G35" s="320" t="n">
        <f aca="false">SUM(I35:I35)</f>
        <v>0</v>
      </c>
      <c r="H35" s="439" t="n">
        <f aca="false">SUM(I35:I35)</f>
        <v>0</v>
      </c>
      <c r="I35" s="320"/>
    </row>
    <row r="36" customFormat="false" ht="15" hidden="false" customHeight="false" outlineLevel="0" collapsed="false">
      <c r="A36" s="309"/>
      <c r="B36" s="319" t="s">
        <v>67</v>
      </c>
      <c r="C36" s="319"/>
      <c r="D36" s="319"/>
      <c r="E36" s="319"/>
      <c r="F36" s="319"/>
      <c r="G36" s="320" t="n">
        <f aca="false">SUM(I36:I36)</f>
        <v>0</v>
      </c>
      <c r="H36" s="439" t="n">
        <f aca="false">SUM(I36:I36)</f>
        <v>0</v>
      </c>
      <c r="I36" s="320"/>
    </row>
    <row r="37" customFormat="false" ht="15" hidden="false" customHeight="false" outlineLevel="0" collapsed="false">
      <c r="A37" s="309"/>
      <c r="B37" s="319" t="s">
        <v>93</v>
      </c>
      <c r="C37" s="319"/>
      <c r="D37" s="319"/>
      <c r="E37" s="319"/>
      <c r="F37" s="319"/>
      <c r="G37" s="320" t="n">
        <f aca="false">SUM(I37:I37)</f>
        <v>0</v>
      </c>
      <c r="H37" s="439" t="n">
        <f aca="false">SUM(I37:I37)</f>
        <v>0</v>
      </c>
      <c r="I37" s="320"/>
    </row>
    <row r="38" customFormat="false" ht="15" hidden="false" customHeight="false" outlineLevel="0" collapsed="false">
      <c r="A38" s="309"/>
      <c r="B38" s="319" t="s">
        <v>73</v>
      </c>
      <c r="C38" s="319"/>
      <c r="D38" s="319"/>
      <c r="E38" s="319"/>
      <c r="F38" s="319"/>
      <c r="G38" s="320" t="n">
        <f aca="false">SUM(I38:I38)</f>
        <v>0</v>
      </c>
      <c r="H38" s="439" t="n">
        <f aca="false">SUM(I38:I38)</f>
        <v>0</v>
      </c>
      <c r="I38" s="320"/>
    </row>
    <row r="39" customFormat="false" ht="15" hidden="false" customHeight="false" outlineLevel="0" collapsed="false">
      <c r="A39" s="309"/>
      <c r="B39" s="319" t="s">
        <v>68</v>
      </c>
      <c r="C39" s="319"/>
      <c r="D39" s="319"/>
      <c r="E39" s="319"/>
      <c r="F39" s="319"/>
      <c r="G39" s="320" t="n">
        <f aca="false">SUM(I39:I39)</f>
        <v>0</v>
      </c>
      <c r="H39" s="439" t="n">
        <f aca="false">SUM(I39:I39)</f>
        <v>0</v>
      </c>
      <c r="I39" s="320"/>
    </row>
    <row r="40" customFormat="false" ht="15" hidden="false" customHeight="false" outlineLevel="0" collapsed="false">
      <c r="A40" s="309"/>
      <c r="B40" s="319" t="s">
        <v>71</v>
      </c>
      <c r="C40" s="319"/>
      <c r="D40" s="319"/>
      <c r="E40" s="319"/>
      <c r="F40" s="319"/>
      <c r="G40" s="320" t="n">
        <f aca="false">SUM(I40:I40)</f>
        <v>0</v>
      </c>
      <c r="H40" s="439" t="n">
        <f aca="false">SUM(I40:I40)</f>
        <v>0</v>
      </c>
      <c r="I40" s="445"/>
    </row>
    <row r="41" customFormat="false" ht="15" hidden="false" customHeight="false" outlineLevel="0" collapsed="false">
      <c r="A41" s="309"/>
      <c r="B41" s="319" t="s">
        <v>74</v>
      </c>
      <c r="C41" s="319"/>
      <c r="D41" s="319"/>
      <c r="E41" s="319"/>
      <c r="F41" s="319"/>
      <c r="G41" s="320" t="n">
        <f aca="false">SUM(I41:I41)</f>
        <v>0</v>
      </c>
      <c r="H41" s="439" t="n">
        <f aca="false">SUM(I41:I41)</f>
        <v>0</v>
      </c>
      <c r="I41" s="320"/>
    </row>
    <row r="42" customFormat="false" ht="15" hidden="false" customHeight="false" outlineLevel="0" collapsed="false">
      <c r="A42" s="309"/>
      <c r="B42" s="319" t="s">
        <v>69</v>
      </c>
      <c r="C42" s="319"/>
      <c r="D42" s="319"/>
      <c r="E42" s="319"/>
      <c r="F42" s="319"/>
      <c r="G42" s="320" t="n">
        <f aca="false">SUM(I42:I42)</f>
        <v>0</v>
      </c>
      <c r="H42" s="439" t="n">
        <f aca="false">SUM(I42:I42)</f>
        <v>0</v>
      </c>
      <c r="I42" s="320"/>
    </row>
    <row r="43" customFormat="false" ht="15" hidden="false" customHeight="false" outlineLevel="0" collapsed="false">
      <c r="A43" s="309"/>
      <c r="B43" s="319" t="s">
        <v>94</v>
      </c>
      <c r="C43" s="319"/>
      <c r="D43" s="319"/>
      <c r="E43" s="319"/>
      <c r="F43" s="319"/>
      <c r="G43" s="320" t="n">
        <f aca="false">SUM(I43:I43)</f>
        <v>0</v>
      </c>
      <c r="H43" s="439" t="n">
        <f aca="false">SUM(I43:I43)</f>
        <v>0</v>
      </c>
      <c r="I43" s="320"/>
    </row>
    <row r="44" customFormat="false" ht="15" hidden="false" customHeight="false" outlineLevel="0" collapsed="false">
      <c r="A44" s="309"/>
      <c r="B44" s="319" t="n">
        <f aca="false">'Additional items'!$P3</f>
        <v>0</v>
      </c>
      <c r="C44" s="319"/>
      <c r="D44" s="319"/>
      <c r="E44" s="319"/>
      <c r="F44" s="319"/>
      <c r="G44" s="320" t="n">
        <f aca="false">SUM(I44:I44)</f>
        <v>0</v>
      </c>
      <c r="H44" s="439" t="n">
        <f aca="false">SUM(I44:I44)</f>
        <v>0</v>
      </c>
      <c r="I44" s="320"/>
    </row>
    <row r="45" customFormat="false" ht="15" hidden="false" customHeight="false" outlineLevel="0" collapsed="false">
      <c r="A45" s="309"/>
      <c r="B45" s="319" t="n">
        <f aca="false">'Additional items'!$P4</f>
        <v>0</v>
      </c>
      <c r="C45" s="319"/>
      <c r="D45" s="319"/>
      <c r="E45" s="319"/>
      <c r="F45" s="319"/>
      <c r="G45" s="320" t="n">
        <f aca="false">SUM(I45:I45)</f>
        <v>0</v>
      </c>
      <c r="H45" s="439" t="n">
        <f aca="false">SUM(I45:I45)</f>
        <v>0</v>
      </c>
      <c r="I45" s="320"/>
    </row>
    <row r="46" customFormat="false" ht="15" hidden="false" customHeight="false" outlineLevel="0" collapsed="false">
      <c r="A46" s="309"/>
      <c r="B46" s="319" t="n">
        <f aca="false">'Additional items'!$P5</f>
        <v>0</v>
      </c>
      <c r="C46" s="319"/>
      <c r="D46" s="319"/>
      <c r="E46" s="319"/>
      <c r="F46" s="319"/>
      <c r="G46" s="320" t="n">
        <f aca="false">SUM(I46:I46)</f>
        <v>0</v>
      </c>
      <c r="H46" s="439" t="n">
        <f aca="false">SUM(I46:I46)</f>
        <v>0</v>
      </c>
      <c r="I46" s="320"/>
    </row>
    <row r="47" customFormat="false" ht="15" hidden="false" customHeight="false" outlineLevel="0" collapsed="false">
      <c r="A47" s="309"/>
      <c r="B47" s="319" t="n">
        <f aca="false">'Additional items'!$P6</f>
        <v>0</v>
      </c>
      <c r="C47" s="319"/>
      <c r="D47" s="319"/>
      <c r="E47" s="319"/>
      <c r="F47" s="319"/>
      <c r="G47" s="320" t="n">
        <f aca="false">SUM(I47:I47)</f>
        <v>0</v>
      </c>
      <c r="H47" s="439" t="n">
        <f aca="false">SUM(I47:I47)</f>
        <v>0</v>
      </c>
      <c r="I47" s="320"/>
    </row>
    <row r="48" customFormat="false" ht="15" hidden="false" customHeight="false" outlineLevel="0" collapsed="false">
      <c r="A48" s="309"/>
      <c r="B48" s="319" t="n">
        <f aca="false">'Additional items'!$P7</f>
        <v>0</v>
      </c>
      <c r="C48" s="319"/>
      <c r="D48" s="319"/>
      <c r="E48" s="319"/>
      <c r="F48" s="319"/>
      <c r="G48" s="320" t="n">
        <f aca="false">SUM(I48:I48)</f>
        <v>0</v>
      </c>
      <c r="H48" s="439" t="n">
        <f aca="false">SUM(I48:I48)</f>
        <v>0</v>
      </c>
      <c r="I48" s="320"/>
    </row>
    <row r="49" customFormat="false" ht="15" hidden="false" customHeight="false" outlineLevel="0" collapsed="false">
      <c r="A49" s="309"/>
      <c r="B49" s="319" t="n">
        <f aca="false">'Additional items'!$P8</f>
        <v>0</v>
      </c>
      <c r="C49" s="319"/>
      <c r="D49" s="319"/>
      <c r="E49" s="319"/>
      <c r="F49" s="319"/>
      <c r="G49" s="320" t="n">
        <f aca="false">SUM(I49:I49)</f>
        <v>0</v>
      </c>
      <c r="H49" s="439" t="n">
        <f aca="false">SUM(I49:I49)</f>
        <v>0</v>
      </c>
      <c r="I49" s="320"/>
    </row>
    <row r="50" customFormat="false" ht="15" hidden="false" customHeight="false" outlineLevel="0" collapsed="false">
      <c r="A50" s="309"/>
      <c r="B50" s="319" t="n">
        <f aca="false">'Additional items'!$P9</f>
        <v>0</v>
      </c>
      <c r="C50" s="319"/>
      <c r="D50" s="319"/>
      <c r="E50" s="319"/>
      <c r="F50" s="319"/>
      <c r="G50" s="320" t="n">
        <f aca="false">SUM(I50:I50)</f>
        <v>0</v>
      </c>
      <c r="H50" s="439" t="n">
        <f aca="false">SUM(I50:I50)</f>
        <v>0</v>
      </c>
      <c r="I50" s="320"/>
    </row>
    <row r="51" customFormat="false" ht="15" hidden="false" customHeight="false" outlineLevel="0" collapsed="false">
      <c r="A51" s="309"/>
      <c r="B51" s="319" t="n">
        <f aca="false">'Additional items'!$P10</f>
        <v>0</v>
      </c>
      <c r="C51" s="319"/>
      <c r="D51" s="319"/>
      <c r="E51" s="319"/>
      <c r="F51" s="319"/>
      <c r="G51" s="320" t="n">
        <f aca="false">SUM(I51:I51)</f>
        <v>0</v>
      </c>
      <c r="H51" s="439" t="n">
        <f aca="false">SUM(I51:I51)</f>
        <v>0</v>
      </c>
      <c r="I51" s="320"/>
    </row>
    <row r="52" customFormat="false" ht="15" hidden="false" customHeight="false" outlineLevel="0" collapsed="false">
      <c r="A52" s="309"/>
      <c r="B52" s="319" t="n">
        <f aca="false">'Additional items'!$P11</f>
        <v>0</v>
      </c>
      <c r="C52" s="319"/>
      <c r="D52" s="319"/>
      <c r="E52" s="319"/>
      <c r="F52" s="319"/>
      <c r="G52" s="320" t="n">
        <f aca="false">SUM(I52:I52)</f>
        <v>0</v>
      </c>
      <c r="H52" s="439" t="n">
        <f aca="false">SUM(I52:I52)</f>
        <v>0</v>
      </c>
      <c r="I52" s="320"/>
    </row>
    <row r="53" customFormat="false" ht="15" hidden="false" customHeight="false" outlineLevel="0" collapsed="false">
      <c r="A53" s="309"/>
      <c r="B53" s="319" t="n">
        <f aca="false">'Additional items'!$P12</f>
        <v>0</v>
      </c>
      <c r="C53" s="319"/>
      <c r="D53" s="319"/>
      <c r="E53" s="319"/>
      <c r="F53" s="319"/>
      <c r="G53" s="320" t="n">
        <f aca="false">SUM(I53:I53)</f>
        <v>0</v>
      </c>
      <c r="H53" s="439" t="n">
        <f aca="false">SUM(I53:I53)</f>
        <v>0</v>
      </c>
      <c r="I53" s="320"/>
    </row>
    <row r="54" customFormat="false" ht="15" hidden="false" customHeight="false" outlineLevel="0" collapsed="false">
      <c r="A54" s="309"/>
      <c r="B54" s="319" t="n">
        <f aca="false">'Additional items'!$P13</f>
        <v>0</v>
      </c>
      <c r="C54" s="319"/>
      <c r="D54" s="319"/>
      <c r="E54" s="319"/>
      <c r="F54" s="319"/>
      <c r="G54" s="320" t="n">
        <f aca="false">SUM(I54:I54)</f>
        <v>0</v>
      </c>
      <c r="H54" s="439" t="n">
        <f aca="false">SUM(I54:I54)</f>
        <v>0</v>
      </c>
      <c r="I54" s="320"/>
    </row>
    <row r="55" customFormat="false" ht="15" hidden="false" customHeight="false" outlineLevel="0" collapsed="false">
      <c r="A55" s="309"/>
      <c r="B55" s="319" t="n">
        <f aca="false">'Additional items'!$P14</f>
        <v>0</v>
      </c>
      <c r="C55" s="319"/>
      <c r="D55" s="319"/>
      <c r="E55" s="319"/>
      <c r="F55" s="319"/>
      <c r="G55" s="320" t="n">
        <f aca="false">SUM(I55:I55)</f>
        <v>0</v>
      </c>
      <c r="H55" s="439" t="n">
        <f aca="false">SUM(I55:I55)</f>
        <v>0</v>
      </c>
      <c r="I55" s="320"/>
    </row>
    <row r="56" customFormat="false" ht="15" hidden="false" customHeight="false" outlineLevel="0" collapsed="false">
      <c r="A56" s="309"/>
      <c r="B56" s="319" t="n">
        <f aca="false">'Additional items'!$P15</f>
        <v>0</v>
      </c>
      <c r="C56" s="319"/>
      <c r="D56" s="319"/>
      <c r="E56" s="319"/>
      <c r="F56" s="319"/>
      <c r="G56" s="320" t="n">
        <f aca="false">SUM(I56:I56)</f>
        <v>0</v>
      </c>
      <c r="H56" s="439" t="n">
        <f aca="false">SUM(I56:I56)</f>
        <v>0</v>
      </c>
      <c r="I56" s="320"/>
    </row>
    <row r="57" customFormat="false" ht="15" hidden="false" customHeight="false" outlineLevel="0" collapsed="false">
      <c r="A57" s="309"/>
      <c r="B57" s="319" t="n">
        <f aca="false">'Additional items'!$P16</f>
        <v>0</v>
      </c>
      <c r="C57" s="319"/>
      <c r="D57" s="319"/>
      <c r="E57" s="319"/>
      <c r="F57" s="319"/>
      <c r="G57" s="320" t="n">
        <f aca="false">SUM(I57:I57)</f>
        <v>0</v>
      </c>
      <c r="H57" s="439" t="n">
        <f aca="false">SUM(I57:I57)</f>
        <v>0</v>
      </c>
      <c r="I57" s="320"/>
    </row>
    <row r="58" customFormat="false" ht="15" hidden="false" customHeight="false" outlineLevel="0" collapsed="false">
      <c r="A58" s="309"/>
      <c r="B58" s="319" t="n">
        <f aca="false">'Additional items'!$P17</f>
        <v>0</v>
      </c>
      <c r="C58" s="319"/>
      <c r="D58" s="319"/>
      <c r="E58" s="319"/>
      <c r="F58" s="319"/>
      <c r="G58" s="320" t="n">
        <f aca="false">SUM(I58:I58)</f>
        <v>0</v>
      </c>
      <c r="H58" s="439" t="n">
        <f aca="false">SUM(I58:I58)</f>
        <v>0</v>
      </c>
      <c r="I58" s="320"/>
    </row>
    <row r="59" customFormat="false" ht="15" hidden="false" customHeight="false" outlineLevel="0" collapsed="false">
      <c r="A59" s="309"/>
      <c r="B59" s="319" t="n">
        <f aca="false">'Additional items'!$P18</f>
        <v>0</v>
      </c>
      <c r="C59" s="319"/>
      <c r="D59" s="319"/>
      <c r="E59" s="319"/>
      <c r="F59" s="319"/>
      <c r="G59" s="320" t="n">
        <f aca="false">SUM(I59:I59)</f>
        <v>0</v>
      </c>
      <c r="H59" s="439" t="n">
        <f aca="false">SUM(I59:I59)</f>
        <v>0</v>
      </c>
      <c r="I59" s="320"/>
    </row>
    <row r="60" customFormat="false" ht="15" hidden="false" customHeight="false" outlineLevel="0" collapsed="false">
      <c r="A60" s="309"/>
      <c r="B60" s="319" t="n">
        <f aca="false">'Additional items'!$P19</f>
        <v>0</v>
      </c>
      <c r="C60" s="319"/>
      <c r="D60" s="319"/>
      <c r="E60" s="319"/>
      <c r="F60" s="319"/>
      <c r="G60" s="320" t="n">
        <f aca="false">SUM(I60:I60)</f>
        <v>0</v>
      </c>
      <c r="H60" s="439" t="n">
        <f aca="false">SUM(I60:I60)</f>
        <v>0</v>
      </c>
      <c r="I60" s="320"/>
    </row>
    <row r="61" customFormat="false" ht="15" hidden="false" customHeight="false" outlineLevel="0" collapsed="false">
      <c r="A61" s="309"/>
      <c r="B61" s="319" t="n">
        <f aca="false">'Additional items'!$P20</f>
        <v>0</v>
      </c>
      <c r="C61" s="319"/>
      <c r="D61" s="319"/>
      <c r="E61" s="319"/>
      <c r="F61" s="319"/>
      <c r="G61" s="320" t="n">
        <f aca="false">SUM(I61:I61)</f>
        <v>0</v>
      </c>
      <c r="H61" s="439" t="n">
        <f aca="false">SUM(I61:I61)</f>
        <v>0</v>
      </c>
      <c r="I61" s="320"/>
    </row>
    <row r="62" customFormat="false" ht="15" hidden="false" customHeight="false" outlineLevel="0" collapsed="false">
      <c r="A62" s="309"/>
      <c r="B62" s="319" t="n">
        <f aca="false">'Additional items'!$P21</f>
        <v>0</v>
      </c>
      <c r="C62" s="319"/>
      <c r="D62" s="319"/>
      <c r="E62" s="319"/>
      <c r="F62" s="319"/>
      <c r="G62" s="320" t="n">
        <f aca="false">SUM(I62:I62)</f>
        <v>0</v>
      </c>
      <c r="H62" s="439" t="n">
        <f aca="false">SUM(I62:I62)</f>
        <v>0</v>
      </c>
      <c r="I62" s="320"/>
    </row>
    <row r="63" customFormat="false" ht="15" hidden="false" customHeight="false" outlineLevel="0" collapsed="false">
      <c r="A63" s="309"/>
      <c r="B63" s="331" t="n">
        <f aca="false">'Additional items'!$P22</f>
        <v>0</v>
      </c>
      <c r="C63" s="331"/>
      <c r="D63" s="331"/>
      <c r="E63" s="331"/>
      <c r="F63" s="331"/>
      <c r="G63" s="332" t="n">
        <f aca="false">SUM(I63:I63)</f>
        <v>0</v>
      </c>
      <c r="H63" s="440" t="n">
        <f aca="false">SUM(I63:I63)</f>
        <v>0</v>
      </c>
      <c r="I63" s="332"/>
    </row>
    <row r="64" customFormat="false" ht="174" hidden="false" customHeight="false" outlineLevel="0" collapsed="false">
      <c r="A64" s="338" t="s">
        <v>97</v>
      </c>
      <c r="B64" s="339" t="s">
        <v>98</v>
      </c>
      <c r="C64" s="339"/>
      <c r="D64" s="339"/>
      <c r="E64" s="339"/>
      <c r="F64" s="339"/>
      <c r="G64" s="340" t="n">
        <f aca="false">SUM(I64:I64)</f>
        <v>0</v>
      </c>
      <c r="H64" s="438" t="n">
        <f aca="false">SUM(I64:I64)</f>
        <v>0</v>
      </c>
      <c r="I64" s="340" t="n">
        <f aca="false">'Per item requirement'!S64*'Global Stock listing'!$H$34</f>
        <v>0</v>
      </c>
    </row>
    <row r="65" customFormat="false" ht="15" hidden="false" customHeight="false" outlineLevel="0" collapsed="false">
      <c r="A65" s="338"/>
      <c r="B65" s="345" t="s">
        <v>99</v>
      </c>
      <c r="C65" s="345"/>
      <c r="D65" s="345"/>
      <c r="E65" s="345"/>
      <c r="F65" s="345"/>
      <c r="G65" s="346" t="n">
        <f aca="false">SUM(I65:I65)</f>
        <v>0</v>
      </c>
      <c r="H65" s="439" t="n">
        <f aca="false">SUM(I65:I65)</f>
        <v>0</v>
      </c>
      <c r="I65" s="346" t="n">
        <f aca="false">'Per item requirement'!S65*'Global Stock listing'!$H$34</f>
        <v>0</v>
      </c>
    </row>
    <row r="66" customFormat="false" ht="15" hidden="false" customHeight="false" outlineLevel="0" collapsed="false">
      <c r="A66" s="338"/>
      <c r="B66" s="345" t="s">
        <v>100</v>
      </c>
      <c r="C66" s="345"/>
      <c r="D66" s="345"/>
      <c r="E66" s="345"/>
      <c r="F66" s="345"/>
      <c r="G66" s="346" t="n">
        <f aca="false">SUM(I66:I66)</f>
        <v>0</v>
      </c>
      <c r="H66" s="439" t="n">
        <f aca="false">SUM(I66:I66)</f>
        <v>0</v>
      </c>
      <c r="I66" s="346" t="n">
        <f aca="false">'Per item requirement'!S66*'Global Stock listing'!$H$34</f>
        <v>0</v>
      </c>
    </row>
    <row r="67" customFormat="false" ht="15" hidden="false" customHeight="false" outlineLevel="0" collapsed="false">
      <c r="A67" s="338"/>
      <c r="B67" s="345" t="s">
        <v>101</v>
      </c>
      <c r="C67" s="345"/>
      <c r="D67" s="345"/>
      <c r="E67" s="345"/>
      <c r="F67" s="345"/>
      <c r="G67" s="346" t="n">
        <f aca="false">SUM(I67:I67)</f>
        <v>0</v>
      </c>
      <c r="H67" s="439" t="n">
        <f aca="false">SUM(I67:I67)</f>
        <v>0</v>
      </c>
      <c r="I67" s="346" t="n">
        <f aca="false">'Per item requirement'!S67*'Global Stock listing'!$H$34</f>
        <v>0</v>
      </c>
    </row>
    <row r="68" customFormat="false" ht="15" hidden="false" customHeight="false" outlineLevel="0" collapsed="false">
      <c r="A68" s="338"/>
      <c r="B68" s="345" t="s">
        <v>102</v>
      </c>
      <c r="C68" s="345"/>
      <c r="D68" s="345"/>
      <c r="E68" s="345"/>
      <c r="F68" s="345"/>
      <c r="G68" s="346" t="n">
        <f aca="false">SUM(I68:I68)</f>
        <v>0</v>
      </c>
      <c r="H68" s="439" t="n">
        <f aca="false">SUM(I68:I68)</f>
        <v>0</v>
      </c>
      <c r="I68" s="346" t="n">
        <f aca="false">'Per item requirement'!S68*'Global Stock listing'!$H$34</f>
        <v>0</v>
      </c>
    </row>
    <row r="69" customFormat="false" ht="15" hidden="false" customHeight="false" outlineLevel="0" collapsed="false">
      <c r="A69" s="338"/>
      <c r="B69" s="345" t="s">
        <v>103</v>
      </c>
      <c r="C69" s="345"/>
      <c r="D69" s="345"/>
      <c r="E69" s="345"/>
      <c r="F69" s="345"/>
      <c r="G69" s="346" t="n">
        <f aca="false">SUM(I69:I69)</f>
        <v>0</v>
      </c>
      <c r="H69" s="439" t="n">
        <f aca="false">SUM(I69:I69)</f>
        <v>0</v>
      </c>
      <c r="I69" s="346" t="n">
        <f aca="false">'Per item requirement'!S69*'Global Stock listing'!$H$34</f>
        <v>0</v>
      </c>
    </row>
    <row r="70" customFormat="false" ht="15" hidden="false" customHeight="false" outlineLevel="0" collapsed="false">
      <c r="A70" s="338"/>
      <c r="B70" s="345" t="s">
        <v>104</v>
      </c>
      <c r="C70" s="345"/>
      <c r="D70" s="345"/>
      <c r="E70" s="345"/>
      <c r="F70" s="345"/>
      <c r="G70" s="346" t="n">
        <f aca="false">SUM(I70:I70)</f>
        <v>0</v>
      </c>
      <c r="H70" s="439" t="n">
        <f aca="false">SUM(I70:I70)</f>
        <v>0</v>
      </c>
      <c r="I70" s="346" t="n">
        <f aca="false">'Per item requirement'!S70*'Global Stock listing'!$H$34</f>
        <v>0</v>
      </c>
    </row>
    <row r="71" customFormat="false" ht="15" hidden="false" customHeight="false" outlineLevel="0" collapsed="false">
      <c r="A71" s="338"/>
      <c r="B71" s="345" t="s">
        <v>105</v>
      </c>
      <c r="C71" s="345"/>
      <c r="D71" s="345"/>
      <c r="E71" s="345"/>
      <c r="F71" s="345"/>
      <c r="G71" s="346" t="n">
        <f aca="false">SUM(I71:I71)</f>
        <v>0</v>
      </c>
      <c r="H71" s="439" t="n">
        <f aca="false">SUM(I71:I71)</f>
        <v>0</v>
      </c>
      <c r="I71" s="346" t="n">
        <f aca="false">'Per item requirement'!S71*'Global Stock listing'!$H$34</f>
        <v>0</v>
      </c>
    </row>
    <row r="72" customFormat="false" ht="15" hidden="false" customHeight="false" outlineLevel="0" collapsed="false">
      <c r="A72" s="338"/>
      <c r="B72" s="345" t="s">
        <v>106</v>
      </c>
      <c r="C72" s="345"/>
      <c r="D72" s="345"/>
      <c r="E72" s="345"/>
      <c r="F72" s="345"/>
      <c r="G72" s="346" t="n">
        <f aca="false">SUM(I72:I72)</f>
        <v>0</v>
      </c>
      <c r="H72" s="439" t="n">
        <f aca="false">SUM(I72:I72)</f>
        <v>0</v>
      </c>
      <c r="I72" s="346" t="n">
        <f aca="false">'Per item requirement'!S72*'Global Stock listing'!$H$34</f>
        <v>0</v>
      </c>
    </row>
    <row r="73" customFormat="false" ht="15" hidden="false" customHeight="false" outlineLevel="0" collapsed="false">
      <c r="A73" s="338"/>
      <c r="B73" s="345" t="s">
        <v>107</v>
      </c>
      <c r="C73" s="345"/>
      <c r="D73" s="345"/>
      <c r="E73" s="345"/>
      <c r="F73" s="345"/>
      <c r="G73" s="346" t="n">
        <f aca="false">SUM(I73:I73)</f>
        <v>0</v>
      </c>
      <c r="H73" s="439" t="n">
        <f aca="false">SUM(I73:I73)</f>
        <v>0</v>
      </c>
      <c r="I73" s="346" t="n">
        <f aca="false">'Per item requirement'!S73*'Global Stock listing'!$H$34</f>
        <v>0</v>
      </c>
    </row>
    <row r="74" customFormat="false" ht="15" hidden="false" customHeight="false" outlineLevel="0" collapsed="false">
      <c r="A74" s="338"/>
      <c r="B74" s="345" t="s">
        <v>108</v>
      </c>
      <c r="C74" s="345"/>
      <c r="D74" s="345"/>
      <c r="E74" s="345"/>
      <c r="F74" s="345"/>
      <c r="G74" s="346" t="n">
        <f aca="false">SUM(I74:I74)</f>
        <v>0</v>
      </c>
      <c r="H74" s="439" t="n">
        <f aca="false">SUM(I74:I74)</f>
        <v>0</v>
      </c>
      <c r="I74" s="346" t="n">
        <f aca="false">'Per item requirement'!S74*'Global Stock listing'!$H$34</f>
        <v>0</v>
      </c>
    </row>
    <row r="75" customFormat="false" ht="15" hidden="false" customHeight="false" outlineLevel="0" collapsed="false">
      <c r="A75" s="338"/>
      <c r="B75" s="345" t="s">
        <v>109</v>
      </c>
      <c r="C75" s="345"/>
      <c r="D75" s="345"/>
      <c r="E75" s="345"/>
      <c r="F75" s="345"/>
      <c r="G75" s="346" t="n">
        <f aca="false">SUM(I75:I75)</f>
        <v>0</v>
      </c>
      <c r="H75" s="439" t="n">
        <f aca="false">SUM(I75:I75)</f>
        <v>0</v>
      </c>
      <c r="I75" s="346" t="n">
        <f aca="false">'Per item requirement'!S75*'Global Stock listing'!$H$34</f>
        <v>0</v>
      </c>
    </row>
    <row r="76" customFormat="false" ht="15" hidden="false" customHeight="false" outlineLevel="0" collapsed="false">
      <c r="A76" s="338"/>
      <c r="B76" s="345" t="s">
        <v>110</v>
      </c>
      <c r="C76" s="345"/>
      <c r="D76" s="345"/>
      <c r="E76" s="345"/>
      <c r="F76" s="345"/>
      <c r="G76" s="346" t="n">
        <f aca="false">SUM(I76:I76)</f>
        <v>0</v>
      </c>
      <c r="H76" s="439" t="n">
        <f aca="false">SUM(I76:I76)</f>
        <v>0</v>
      </c>
      <c r="I76" s="346" t="n">
        <f aca="false">'Per item requirement'!S76*'Global Stock listing'!$H$34</f>
        <v>0</v>
      </c>
    </row>
    <row r="77" customFormat="false" ht="15" hidden="false" customHeight="false" outlineLevel="0" collapsed="false">
      <c r="A77" s="338"/>
      <c r="B77" s="345" t="s">
        <v>111</v>
      </c>
      <c r="C77" s="345"/>
      <c r="D77" s="345"/>
      <c r="E77" s="345"/>
      <c r="F77" s="345"/>
      <c r="G77" s="346" t="n">
        <f aca="false">SUM(I77:I77)</f>
        <v>0</v>
      </c>
      <c r="H77" s="439" t="n">
        <f aca="false">SUM(I77:I77)</f>
        <v>0</v>
      </c>
      <c r="I77" s="346" t="n">
        <f aca="false">'Per item requirement'!S77*'Global Stock listing'!$H$34</f>
        <v>0</v>
      </c>
    </row>
    <row r="78" customFormat="false" ht="15" hidden="false" customHeight="false" outlineLevel="0" collapsed="false">
      <c r="A78" s="338"/>
      <c r="B78" s="345" t="s">
        <v>112</v>
      </c>
      <c r="C78" s="345"/>
      <c r="D78" s="345"/>
      <c r="E78" s="345"/>
      <c r="F78" s="345"/>
      <c r="G78" s="346" t="n">
        <f aca="false">SUM(I78:I78)</f>
        <v>0</v>
      </c>
      <c r="H78" s="439" t="n">
        <f aca="false">SUM(I78:I78)</f>
        <v>0</v>
      </c>
      <c r="I78" s="346" t="n">
        <f aca="false">'Per item requirement'!S78*'Global Stock listing'!$H$34</f>
        <v>0</v>
      </c>
    </row>
    <row r="79" customFormat="false" ht="15" hidden="false" customHeight="false" outlineLevel="0" collapsed="false">
      <c r="A79" s="338"/>
      <c r="B79" s="345" t="s">
        <v>113</v>
      </c>
      <c r="C79" s="345"/>
      <c r="D79" s="345"/>
      <c r="E79" s="345"/>
      <c r="F79" s="345"/>
      <c r="G79" s="346" t="n">
        <f aca="false">SUM(I79:I79)</f>
        <v>0</v>
      </c>
      <c r="H79" s="439" t="n">
        <f aca="false">SUM(I79:I79)</f>
        <v>0</v>
      </c>
      <c r="I79" s="346" t="n">
        <f aca="false">'Per item requirement'!S79*'Global Stock listing'!$H$34</f>
        <v>0</v>
      </c>
    </row>
    <row r="80" customFormat="false" ht="15" hidden="false" customHeight="false" outlineLevel="0" collapsed="false">
      <c r="A80" s="338"/>
      <c r="B80" s="345" t="s">
        <v>114</v>
      </c>
      <c r="C80" s="345"/>
      <c r="D80" s="345"/>
      <c r="E80" s="345"/>
      <c r="F80" s="345"/>
      <c r="G80" s="346" t="n">
        <f aca="false">SUM(I80:I80)</f>
        <v>0</v>
      </c>
      <c r="H80" s="439" t="n">
        <f aca="false">SUM(I80:I80)</f>
        <v>0</v>
      </c>
      <c r="I80" s="346" t="n">
        <f aca="false">'Per item requirement'!S80*'Global Stock listing'!$H$34</f>
        <v>0</v>
      </c>
    </row>
    <row r="81" customFormat="false" ht="15" hidden="false" customHeight="false" outlineLevel="0" collapsed="false">
      <c r="A81" s="338"/>
      <c r="B81" s="345" t="str">
        <f aca="false">'Additional items'!$B13</f>
        <v>Hive Nanite Replicator</v>
      </c>
      <c r="C81" s="345"/>
      <c r="D81" s="345"/>
      <c r="E81" s="345"/>
      <c r="F81" s="345"/>
      <c r="G81" s="346" t="n">
        <f aca="false">SUM(I81:I81)</f>
        <v>0</v>
      </c>
      <c r="H81" s="439" t="n">
        <f aca="false">SUM(I81:I81)</f>
        <v>0</v>
      </c>
      <c r="I81" s="346" t="n">
        <f aca="false">'Per item requirement'!S81*'Global Stock listing'!$H$34</f>
        <v>0</v>
      </c>
    </row>
    <row r="82" customFormat="false" ht="15" hidden="false" customHeight="false" outlineLevel="0" collapsed="false">
      <c r="A82" s="338"/>
      <c r="B82" s="345" t="str">
        <f aca="false">'Additional items'!$B14</f>
        <v>Orun Processor core</v>
      </c>
      <c r="C82" s="345"/>
      <c r="D82" s="345"/>
      <c r="E82" s="345"/>
      <c r="F82" s="345"/>
      <c r="G82" s="346" t="n">
        <f aca="false">SUM(I82:I82)</f>
        <v>0</v>
      </c>
      <c r="H82" s="439" t="n">
        <f aca="false">SUM(I82:I82)</f>
        <v>0</v>
      </c>
      <c r="I82" s="346" t="n">
        <f aca="false">'Per item requirement'!S82*'Global Stock listing'!$H$34</f>
        <v>0</v>
      </c>
    </row>
    <row r="83" customFormat="false" ht="15" hidden="false" customHeight="false" outlineLevel="0" collapsed="false">
      <c r="A83" s="338"/>
      <c r="B83" s="345" t="n">
        <f aca="false">'Additional items'!$B15</f>
        <v>0</v>
      </c>
      <c r="C83" s="345"/>
      <c r="D83" s="345"/>
      <c r="E83" s="345"/>
      <c r="F83" s="345"/>
      <c r="G83" s="346" t="n">
        <f aca="false">SUM(I83:I83)</f>
        <v>0</v>
      </c>
      <c r="H83" s="439" t="n">
        <f aca="false">SUM(I83:I83)</f>
        <v>0</v>
      </c>
      <c r="I83" s="346" t="n">
        <f aca="false">'Per item requirement'!S83*'Global Stock listing'!$H$34</f>
        <v>0</v>
      </c>
    </row>
    <row r="84" customFormat="false" ht="15" hidden="false" customHeight="false" outlineLevel="0" collapsed="false">
      <c r="A84" s="338"/>
      <c r="B84" s="345" t="n">
        <f aca="false">'Additional items'!$B16</f>
        <v>0</v>
      </c>
      <c r="C84" s="345"/>
      <c r="D84" s="345"/>
      <c r="E84" s="345"/>
      <c r="F84" s="345"/>
      <c r="G84" s="346" t="n">
        <f aca="false">SUM(I84:I84)</f>
        <v>0</v>
      </c>
      <c r="H84" s="439" t="n">
        <f aca="false">SUM(I84:I84)</f>
        <v>0</v>
      </c>
      <c r="I84" s="346" t="n">
        <f aca="false">'Per item requirement'!S84*'Global Stock listing'!$H$34</f>
        <v>0</v>
      </c>
    </row>
    <row r="85" customFormat="false" ht="15" hidden="false" customHeight="false" outlineLevel="0" collapsed="false">
      <c r="A85" s="338"/>
      <c r="B85" s="345" t="n">
        <f aca="false">'Additional items'!$B17</f>
        <v>0</v>
      </c>
      <c r="C85" s="345"/>
      <c r="D85" s="345"/>
      <c r="E85" s="345"/>
      <c r="F85" s="345"/>
      <c r="G85" s="346" t="n">
        <f aca="false">SUM(I85:I85)</f>
        <v>0</v>
      </c>
      <c r="H85" s="439" t="n">
        <f aca="false">SUM(I85:I85)</f>
        <v>0</v>
      </c>
      <c r="I85" s="346" t="n">
        <f aca="false">'Per item requirement'!S85*'Global Stock listing'!$H$34</f>
        <v>0</v>
      </c>
    </row>
    <row r="86" customFormat="false" ht="15" hidden="false" customHeight="false" outlineLevel="0" collapsed="false">
      <c r="A86" s="338"/>
      <c r="B86" s="345" t="n">
        <f aca="false">'Additional items'!$B18</f>
        <v>0</v>
      </c>
      <c r="C86" s="345"/>
      <c r="D86" s="345"/>
      <c r="E86" s="345"/>
      <c r="F86" s="345"/>
      <c r="G86" s="346" t="n">
        <f aca="false">SUM(I86:I86)</f>
        <v>0</v>
      </c>
      <c r="H86" s="439" t="n">
        <f aca="false">SUM(I86:I86)</f>
        <v>0</v>
      </c>
      <c r="I86" s="346" t="n">
        <f aca="false">'Per item requirement'!S86*'Global Stock listing'!$H$34</f>
        <v>0</v>
      </c>
    </row>
    <row r="87" customFormat="false" ht="15" hidden="false" customHeight="false" outlineLevel="0" collapsed="false">
      <c r="A87" s="338"/>
      <c r="B87" s="345" t="n">
        <f aca="false">'Additional items'!$B19</f>
        <v>0</v>
      </c>
      <c r="C87" s="345"/>
      <c r="D87" s="345"/>
      <c r="E87" s="345"/>
      <c r="F87" s="345"/>
      <c r="G87" s="346" t="n">
        <f aca="false">SUM(I87:I87)</f>
        <v>0</v>
      </c>
      <c r="H87" s="439" t="n">
        <f aca="false">SUM(I87:I87)</f>
        <v>0</v>
      </c>
      <c r="I87" s="346" t="n">
        <f aca="false">'Per item requirement'!S87*'Global Stock listing'!$H$34</f>
        <v>0</v>
      </c>
    </row>
    <row r="88" customFormat="false" ht="15" hidden="false" customHeight="false" outlineLevel="0" collapsed="false">
      <c r="A88" s="338"/>
      <c r="B88" s="345" t="n">
        <f aca="false">'Additional items'!$B20</f>
        <v>0</v>
      </c>
      <c r="C88" s="345"/>
      <c r="D88" s="345"/>
      <c r="E88" s="345"/>
      <c r="F88" s="345"/>
      <c r="G88" s="346" t="n">
        <f aca="false">SUM(I88:I88)</f>
        <v>0</v>
      </c>
      <c r="H88" s="439" t="n">
        <f aca="false">SUM(I88:I88)</f>
        <v>0</v>
      </c>
      <c r="I88" s="346" t="n">
        <f aca="false">'Per item requirement'!S88*'Global Stock listing'!$H$34</f>
        <v>0</v>
      </c>
    </row>
    <row r="89" customFormat="false" ht="15" hidden="false" customHeight="false" outlineLevel="0" collapsed="false">
      <c r="A89" s="338"/>
      <c r="B89" s="345" t="n">
        <f aca="false">'Additional items'!$B21</f>
        <v>0</v>
      </c>
      <c r="C89" s="345"/>
      <c r="D89" s="345"/>
      <c r="E89" s="345"/>
      <c r="F89" s="345"/>
      <c r="G89" s="346" t="n">
        <f aca="false">SUM(I89:I89)</f>
        <v>0</v>
      </c>
      <c r="H89" s="439" t="n">
        <f aca="false">SUM(I89:I89)</f>
        <v>0</v>
      </c>
      <c r="I89" s="346" t="n">
        <f aca="false">'Per item requirement'!S89*'Global Stock listing'!$H$34</f>
        <v>0</v>
      </c>
    </row>
    <row r="90" customFormat="false" ht="15" hidden="false" customHeight="false" outlineLevel="0" collapsed="false">
      <c r="A90" s="338"/>
      <c r="B90" s="345" t="n">
        <f aca="false">'Additional items'!$B22</f>
        <v>0</v>
      </c>
      <c r="C90" s="345"/>
      <c r="D90" s="345"/>
      <c r="E90" s="345"/>
      <c r="F90" s="345"/>
      <c r="G90" s="346" t="n">
        <f aca="false">SUM(I90:I90)</f>
        <v>0</v>
      </c>
      <c r="H90" s="439" t="n">
        <f aca="false">SUM(I90:I90)</f>
        <v>0</v>
      </c>
      <c r="I90" s="346" t="n">
        <f aca="false">'Per item requirement'!S90*'Global Stock listing'!$H$34</f>
        <v>0</v>
      </c>
    </row>
    <row r="91" customFormat="false" ht="15" hidden="false" customHeight="false" outlineLevel="0" collapsed="false">
      <c r="A91" s="338"/>
      <c r="B91" s="345" t="n">
        <f aca="false">'Additional items'!$B23</f>
        <v>0</v>
      </c>
      <c r="C91" s="345"/>
      <c r="D91" s="345"/>
      <c r="E91" s="345"/>
      <c r="F91" s="345"/>
      <c r="G91" s="346" t="n">
        <f aca="false">SUM(I91:I91)</f>
        <v>0</v>
      </c>
      <c r="H91" s="439" t="n">
        <f aca="false">SUM(I91:I91)</f>
        <v>0</v>
      </c>
      <c r="I91" s="346" t="n">
        <f aca="false">'Per item requirement'!S91*'Global Stock listing'!$H$34</f>
        <v>0</v>
      </c>
    </row>
    <row r="92" customFormat="false" ht="15" hidden="false" customHeight="false" outlineLevel="0" collapsed="false">
      <c r="A92" s="338"/>
      <c r="B92" s="352" t="n">
        <f aca="false">'Additional items'!$B24</f>
        <v>0</v>
      </c>
      <c r="C92" s="352"/>
      <c r="D92" s="352"/>
      <c r="E92" s="352"/>
      <c r="F92" s="352"/>
      <c r="G92" s="353" t="n">
        <f aca="false">SUM(I92:I92)</f>
        <v>0</v>
      </c>
      <c r="H92" s="440" t="n">
        <f aca="false">SUM(I92:I92)</f>
        <v>0</v>
      </c>
      <c r="I92" s="353" t="n">
        <f aca="false">'Per item requirement'!S92*'Global Stock listing'!$H$34</f>
        <v>0</v>
      </c>
    </row>
    <row r="93" customFormat="false" ht="225.75" hidden="false" customHeight="false" outlineLevel="0" collapsed="false">
      <c r="A93" s="358" t="s">
        <v>119</v>
      </c>
      <c r="B93" s="359" t="s">
        <v>120</v>
      </c>
      <c r="C93" s="359"/>
      <c r="D93" s="359"/>
      <c r="E93" s="359"/>
      <c r="F93" s="359"/>
      <c r="G93" s="360" t="n">
        <f aca="false">SUM(I93:I93)</f>
        <v>0</v>
      </c>
      <c r="H93" s="438" t="n">
        <f aca="false">SUM(I93:I93)</f>
        <v>0</v>
      </c>
      <c r="I93" s="360" t="n">
        <f aca="false">'Per item requirement'!S93*'Global Stock listing'!$H$34</f>
        <v>0</v>
      </c>
    </row>
    <row r="94" customFormat="false" ht="15" hidden="false" customHeight="false" outlineLevel="0" collapsed="false">
      <c r="A94" s="358"/>
      <c r="B94" s="365" t="s">
        <v>121</v>
      </c>
      <c r="C94" s="365"/>
      <c r="D94" s="365"/>
      <c r="E94" s="365"/>
      <c r="F94" s="365"/>
      <c r="G94" s="366" t="n">
        <f aca="false">SUM(I94:I94)</f>
        <v>0</v>
      </c>
      <c r="H94" s="439" t="n">
        <f aca="false">SUM(I94:I94)</f>
        <v>0</v>
      </c>
      <c r="I94" s="366" t="n">
        <f aca="false">'Per item requirement'!S94*'Global Stock listing'!$H$34</f>
        <v>0</v>
      </c>
    </row>
    <row r="95" customFormat="false" ht="15" hidden="false" customHeight="false" outlineLevel="0" collapsed="false">
      <c r="A95" s="358"/>
      <c r="B95" s="365" t="s">
        <v>122</v>
      </c>
      <c r="C95" s="365"/>
      <c r="D95" s="365"/>
      <c r="E95" s="365"/>
      <c r="F95" s="365"/>
      <c r="G95" s="366" t="n">
        <f aca="false">SUM(I95:I95)</f>
        <v>0</v>
      </c>
      <c r="H95" s="439" t="n">
        <f aca="false">SUM(I95:I95)</f>
        <v>0</v>
      </c>
      <c r="I95" s="366" t="n">
        <f aca="false">'Per item requirement'!S95*'Global Stock listing'!$H$34</f>
        <v>0</v>
      </c>
    </row>
    <row r="96" customFormat="false" ht="15" hidden="false" customHeight="false" outlineLevel="0" collapsed="false">
      <c r="A96" s="358"/>
      <c r="B96" s="365" t="s">
        <v>123</v>
      </c>
      <c r="C96" s="365"/>
      <c r="D96" s="365"/>
      <c r="E96" s="365"/>
      <c r="F96" s="365"/>
      <c r="G96" s="366" t="n">
        <f aca="false">SUM(I96:I96)</f>
        <v>0</v>
      </c>
      <c r="H96" s="439" t="n">
        <f aca="false">SUM(I96:I96)</f>
        <v>0</v>
      </c>
      <c r="I96" s="366" t="n">
        <f aca="false">'Per item requirement'!S96*'Global Stock listing'!$H$34</f>
        <v>0</v>
      </c>
    </row>
    <row r="97" customFormat="false" ht="15" hidden="false" customHeight="false" outlineLevel="0" collapsed="false">
      <c r="A97" s="358"/>
      <c r="B97" s="365" t="s">
        <v>124</v>
      </c>
      <c r="C97" s="365"/>
      <c r="D97" s="365"/>
      <c r="E97" s="365"/>
      <c r="F97" s="365"/>
      <c r="G97" s="366" t="n">
        <f aca="false">SUM(I97:I97)</f>
        <v>0</v>
      </c>
      <c r="H97" s="439" t="n">
        <f aca="false">SUM(I97:I97)</f>
        <v>0</v>
      </c>
      <c r="I97" s="366" t="n">
        <f aca="false">'Per item requirement'!S97*'Global Stock listing'!$H$34</f>
        <v>0</v>
      </c>
    </row>
    <row r="98" customFormat="false" ht="15" hidden="false" customHeight="false" outlineLevel="0" collapsed="false">
      <c r="A98" s="358"/>
      <c r="B98" s="365" t="s">
        <v>125</v>
      </c>
      <c r="C98" s="365"/>
      <c r="D98" s="365"/>
      <c r="E98" s="365"/>
      <c r="F98" s="365"/>
      <c r="G98" s="366" t="n">
        <f aca="false">SUM(I98:I98)</f>
        <v>0</v>
      </c>
      <c r="H98" s="439" t="n">
        <f aca="false">SUM(I98:I98)</f>
        <v>0</v>
      </c>
      <c r="I98" s="366" t="n">
        <f aca="false">'Per item requirement'!S98*'Global Stock listing'!$H$34</f>
        <v>0</v>
      </c>
    </row>
    <row r="99" customFormat="false" ht="15" hidden="false" customHeight="false" outlineLevel="0" collapsed="false">
      <c r="A99" s="358"/>
      <c r="B99" s="365" t="s">
        <v>126</v>
      </c>
      <c r="C99" s="365"/>
      <c r="D99" s="365"/>
      <c r="E99" s="365"/>
      <c r="F99" s="365"/>
      <c r="G99" s="366" t="n">
        <f aca="false">SUM(I99:I99)</f>
        <v>0</v>
      </c>
      <c r="H99" s="439" t="n">
        <f aca="false">SUM(I99:I99)</f>
        <v>0</v>
      </c>
      <c r="I99" s="366" t="n">
        <f aca="false">'Per item requirement'!S99*'Global Stock listing'!$H$34</f>
        <v>0</v>
      </c>
    </row>
    <row r="100" customFormat="false" ht="15" hidden="false" customHeight="false" outlineLevel="0" collapsed="false">
      <c r="A100" s="358"/>
      <c r="B100" s="365" t="s">
        <v>127</v>
      </c>
      <c r="C100" s="365"/>
      <c r="D100" s="365"/>
      <c r="E100" s="365"/>
      <c r="F100" s="365"/>
      <c r="G100" s="366" t="n">
        <f aca="false">SUM(I100:I100)</f>
        <v>0</v>
      </c>
      <c r="H100" s="439" t="n">
        <f aca="false">SUM(I100:I100)</f>
        <v>0</v>
      </c>
      <c r="I100" s="366" t="n">
        <f aca="false">'Per item requirement'!S100*'Global Stock listing'!$H$34</f>
        <v>0</v>
      </c>
    </row>
    <row r="101" customFormat="false" ht="15" hidden="false" customHeight="false" outlineLevel="0" collapsed="false">
      <c r="A101" s="358"/>
      <c r="B101" s="365" t="s">
        <v>128</v>
      </c>
      <c r="C101" s="365"/>
      <c r="D101" s="365"/>
      <c r="E101" s="365"/>
      <c r="F101" s="365"/>
      <c r="G101" s="366" t="n">
        <f aca="false">SUM(I101:I101)</f>
        <v>0</v>
      </c>
      <c r="H101" s="439" t="n">
        <f aca="false">SUM(I101:I101)</f>
        <v>0</v>
      </c>
      <c r="I101" s="366" t="n">
        <f aca="false">'Per item requirement'!S101*'Global Stock listing'!$H$34</f>
        <v>0</v>
      </c>
    </row>
    <row r="102" customFormat="false" ht="15" hidden="false" customHeight="false" outlineLevel="0" collapsed="false">
      <c r="A102" s="358"/>
      <c r="B102" s="365" t="s">
        <v>129</v>
      </c>
      <c r="C102" s="365"/>
      <c r="D102" s="365"/>
      <c r="E102" s="365"/>
      <c r="F102" s="365"/>
      <c r="G102" s="366" t="n">
        <f aca="false">SUM(I102:I102)</f>
        <v>0</v>
      </c>
      <c r="H102" s="439" t="n">
        <f aca="false">SUM(I102:I102)</f>
        <v>0</v>
      </c>
      <c r="I102" s="366" t="n">
        <f aca="false">'Per item requirement'!S102*'Global Stock listing'!$H$34</f>
        <v>0</v>
      </c>
    </row>
    <row r="103" customFormat="false" ht="15" hidden="false" customHeight="false" outlineLevel="0" collapsed="false">
      <c r="A103" s="358"/>
      <c r="B103" s="365" t="s">
        <v>130</v>
      </c>
      <c r="C103" s="365"/>
      <c r="D103" s="365"/>
      <c r="E103" s="365"/>
      <c r="F103" s="365"/>
      <c r="G103" s="366" t="n">
        <f aca="false">SUM(I103:I103)</f>
        <v>0</v>
      </c>
      <c r="H103" s="439" t="n">
        <f aca="false">SUM(I103:I103)</f>
        <v>0</v>
      </c>
      <c r="I103" s="366" t="n">
        <f aca="false">'Per item requirement'!S103*'Global Stock listing'!$H$34</f>
        <v>0</v>
      </c>
    </row>
    <row r="104" customFormat="false" ht="15" hidden="false" customHeight="false" outlineLevel="0" collapsed="false">
      <c r="A104" s="358"/>
      <c r="B104" s="365" t="s">
        <v>131</v>
      </c>
      <c r="C104" s="365"/>
      <c r="D104" s="365"/>
      <c r="E104" s="365"/>
      <c r="F104" s="365"/>
      <c r="G104" s="366" t="n">
        <f aca="false">SUM(I104:I104)</f>
        <v>0</v>
      </c>
      <c r="H104" s="439" t="n">
        <f aca="false">SUM(I104:I104)</f>
        <v>0</v>
      </c>
      <c r="I104" s="366" t="n">
        <f aca="false">'Per item requirement'!S104*'Global Stock listing'!$H$34</f>
        <v>0</v>
      </c>
    </row>
    <row r="105" customFormat="false" ht="15" hidden="false" customHeight="false" outlineLevel="0" collapsed="false">
      <c r="A105" s="358"/>
      <c r="B105" s="365" t="s">
        <v>132</v>
      </c>
      <c r="C105" s="365"/>
      <c r="D105" s="365"/>
      <c r="E105" s="365"/>
      <c r="F105" s="365"/>
      <c r="G105" s="366" t="n">
        <f aca="false">SUM(I105:I105)</f>
        <v>0</v>
      </c>
      <c r="H105" s="439" t="n">
        <f aca="false">SUM(I105:I105)</f>
        <v>0</v>
      </c>
      <c r="I105" s="366" t="n">
        <f aca="false">'Per item requirement'!S105*'Global Stock listing'!$H$34</f>
        <v>0</v>
      </c>
    </row>
    <row r="106" customFormat="false" ht="15" hidden="false" customHeight="false" outlineLevel="0" collapsed="false">
      <c r="A106" s="358"/>
      <c r="B106" s="365" t="s">
        <v>133</v>
      </c>
      <c r="C106" s="365"/>
      <c r="D106" s="365"/>
      <c r="E106" s="365"/>
      <c r="F106" s="365"/>
      <c r="G106" s="366" t="n">
        <f aca="false">SUM(I106:I106)</f>
        <v>0</v>
      </c>
      <c r="H106" s="439" t="n">
        <f aca="false">SUM(I106:I106)</f>
        <v>0</v>
      </c>
      <c r="I106" s="366" t="n">
        <f aca="false">'Per item requirement'!S106*'Global Stock listing'!$H$34</f>
        <v>0</v>
      </c>
    </row>
    <row r="107" customFormat="false" ht="15" hidden="false" customHeight="false" outlineLevel="0" collapsed="false">
      <c r="A107" s="358"/>
      <c r="B107" s="365" t="s">
        <v>134</v>
      </c>
      <c r="C107" s="365"/>
      <c r="D107" s="365"/>
      <c r="E107" s="365"/>
      <c r="F107" s="365"/>
      <c r="G107" s="366" t="n">
        <f aca="false">SUM(I107:I107)</f>
        <v>0</v>
      </c>
      <c r="H107" s="439" t="n">
        <f aca="false">SUM(I107:I107)</f>
        <v>0</v>
      </c>
      <c r="I107" s="366" t="n">
        <f aca="false">'Per item requirement'!S107*'Global Stock listing'!$H$34</f>
        <v>0</v>
      </c>
    </row>
    <row r="108" customFormat="false" ht="15" hidden="false" customHeight="false" outlineLevel="0" collapsed="false">
      <c r="A108" s="358"/>
      <c r="B108" s="365" t="s">
        <v>135</v>
      </c>
      <c r="C108" s="365"/>
      <c r="D108" s="365"/>
      <c r="E108" s="365"/>
      <c r="F108" s="365"/>
      <c r="G108" s="366" t="n">
        <f aca="false">SUM(I108:I108)</f>
        <v>0</v>
      </c>
      <c r="H108" s="439" t="n">
        <f aca="false">SUM(I108:I108)</f>
        <v>0</v>
      </c>
      <c r="I108" s="366" t="n">
        <f aca="false">'Per item requirement'!S108*'Global Stock listing'!$H$34</f>
        <v>0</v>
      </c>
    </row>
    <row r="109" customFormat="false" ht="15" hidden="false" customHeight="false" outlineLevel="0" collapsed="false">
      <c r="A109" s="358"/>
      <c r="B109" s="365" t="s">
        <v>136</v>
      </c>
      <c r="C109" s="365"/>
      <c r="D109" s="365"/>
      <c r="E109" s="365"/>
      <c r="F109" s="365"/>
      <c r="G109" s="366" t="n">
        <f aca="false">SUM(I109:I109)</f>
        <v>0</v>
      </c>
      <c r="H109" s="439" t="n">
        <f aca="false">SUM(I109:I109)</f>
        <v>0</v>
      </c>
      <c r="I109" s="366" t="n">
        <f aca="false">'Per item requirement'!S109*'Global Stock listing'!$H$34</f>
        <v>0</v>
      </c>
    </row>
    <row r="110" customFormat="false" ht="15" hidden="false" customHeight="false" outlineLevel="0" collapsed="false">
      <c r="A110" s="358"/>
      <c r="B110" s="365" t="s">
        <v>137</v>
      </c>
      <c r="C110" s="365"/>
      <c r="D110" s="365"/>
      <c r="E110" s="365"/>
      <c r="F110" s="365"/>
      <c r="G110" s="366" t="n">
        <f aca="false">SUM(I110:I110)</f>
        <v>0</v>
      </c>
      <c r="H110" s="439" t="n">
        <f aca="false">SUM(I110:I110)</f>
        <v>0</v>
      </c>
      <c r="I110" s="366" t="n">
        <f aca="false">'Per item requirement'!S110*'Global Stock listing'!$H$34</f>
        <v>0</v>
      </c>
    </row>
    <row r="111" customFormat="false" ht="15" hidden="false" customHeight="false" outlineLevel="0" collapsed="false">
      <c r="A111" s="358"/>
      <c r="B111" s="365" t="s">
        <v>138</v>
      </c>
      <c r="C111" s="365"/>
      <c r="D111" s="365"/>
      <c r="E111" s="365"/>
      <c r="F111" s="365"/>
      <c r="G111" s="366" t="n">
        <f aca="false">SUM(I111:I111)</f>
        <v>0</v>
      </c>
      <c r="H111" s="439" t="n">
        <f aca="false">SUM(I111:I111)</f>
        <v>0</v>
      </c>
      <c r="I111" s="366" t="n">
        <f aca="false">'Per item requirement'!S111*'Global Stock listing'!$H$34</f>
        <v>0</v>
      </c>
    </row>
    <row r="112" customFormat="false" ht="15" hidden="false" customHeight="false" outlineLevel="0" collapsed="false">
      <c r="A112" s="358"/>
      <c r="B112" s="365" t="s">
        <v>139</v>
      </c>
      <c r="C112" s="365"/>
      <c r="D112" s="365"/>
      <c r="E112" s="365"/>
      <c r="F112" s="365"/>
      <c r="G112" s="366" t="n">
        <f aca="false">SUM(I112:I112)</f>
        <v>0</v>
      </c>
      <c r="H112" s="439" t="n">
        <f aca="false">SUM(I112:I112)</f>
        <v>0</v>
      </c>
      <c r="I112" s="366" t="n">
        <f aca="false">'Per item requirement'!S112*'Global Stock listing'!$H$34</f>
        <v>0</v>
      </c>
    </row>
    <row r="113" customFormat="false" ht="15" hidden="false" customHeight="false" outlineLevel="0" collapsed="false">
      <c r="A113" s="358"/>
      <c r="B113" s="365" t="s">
        <v>140</v>
      </c>
      <c r="C113" s="365"/>
      <c r="D113" s="365"/>
      <c r="E113" s="365"/>
      <c r="F113" s="365"/>
      <c r="G113" s="366" t="n">
        <f aca="false">SUM(I113:I113)</f>
        <v>0</v>
      </c>
      <c r="H113" s="439" t="n">
        <f aca="false">SUM(I113:I113)</f>
        <v>0</v>
      </c>
      <c r="I113" s="366" t="n">
        <f aca="false">'Per item requirement'!S113*'Global Stock listing'!$H$34</f>
        <v>0</v>
      </c>
    </row>
    <row r="114" customFormat="false" ht="15" hidden="false" customHeight="false" outlineLevel="0" collapsed="false">
      <c r="A114" s="358"/>
      <c r="B114" s="365" t="s">
        <v>141</v>
      </c>
      <c r="C114" s="365"/>
      <c r="D114" s="365"/>
      <c r="E114" s="365"/>
      <c r="F114" s="365"/>
      <c r="G114" s="366" t="n">
        <f aca="false">SUM(I114:I114)</f>
        <v>0</v>
      </c>
      <c r="H114" s="439" t="n">
        <f aca="false">SUM(I114:I114)</f>
        <v>0</v>
      </c>
      <c r="I114" s="366" t="n">
        <f aca="false">'Per item requirement'!S114*'Global Stock listing'!$H$34</f>
        <v>0</v>
      </c>
    </row>
    <row r="115" customFormat="false" ht="15" hidden="false" customHeight="false" outlineLevel="0" collapsed="false">
      <c r="A115" s="358"/>
      <c r="B115" s="365" t="s">
        <v>142</v>
      </c>
      <c r="C115" s="365"/>
      <c r="D115" s="365"/>
      <c r="E115" s="365"/>
      <c r="F115" s="365"/>
      <c r="G115" s="366" t="n">
        <f aca="false">SUM(I115:I115)</f>
        <v>0</v>
      </c>
      <c r="H115" s="439" t="n">
        <f aca="false">SUM(I115:I115)</f>
        <v>0</v>
      </c>
      <c r="I115" s="366" t="n">
        <f aca="false">'Per item requirement'!S115*'Global Stock listing'!$H$34</f>
        <v>0</v>
      </c>
    </row>
    <row r="116" customFormat="false" ht="15" hidden="false" customHeight="false" outlineLevel="0" collapsed="false">
      <c r="A116" s="358"/>
      <c r="B116" s="365" t="s">
        <v>143</v>
      </c>
      <c r="C116" s="365"/>
      <c r="D116" s="365"/>
      <c r="E116" s="365"/>
      <c r="F116" s="365"/>
      <c r="G116" s="366" t="n">
        <f aca="false">SUM(I116:I116)</f>
        <v>0</v>
      </c>
      <c r="H116" s="439" t="n">
        <f aca="false">SUM(I116:I116)</f>
        <v>0</v>
      </c>
      <c r="I116" s="366" t="n">
        <f aca="false">'Per item requirement'!S116*'Global Stock listing'!$H$34</f>
        <v>0</v>
      </c>
    </row>
    <row r="117" customFormat="false" ht="15" hidden="false" customHeight="false" outlineLevel="0" collapsed="false">
      <c r="A117" s="358"/>
      <c r="B117" s="365" t="s">
        <v>144</v>
      </c>
      <c r="C117" s="365"/>
      <c r="D117" s="365"/>
      <c r="E117" s="365"/>
      <c r="F117" s="365"/>
      <c r="G117" s="366" t="n">
        <f aca="false">SUM(I117:I117)</f>
        <v>0</v>
      </c>
      <c r="H117" s="439" t="n">
        <f aca="false">SUM(I117:I117)</f>
        <v>0</v>
      </c>
      <c r="I117" s="366" t="n">
        <f aca="false">'Per item requirement'!S117*'Global Stock listing'!$H$34</f>
        <v>0</v>
      </c>
    </row>
    <row r="118" customFormat="false" ht="15" hidden="false" customHeight="false" outlineLevel="0" collapsed="false">
      <c r="A118" s="358"/>
      <c r="B118" s="365" t="s">
        <v>145</v>
      </c>
      <c r="C118" s="365"/>
      <c r="D118" s="365"/>
      <c r="E118" s="365"/>
      <c r="F118" s="365"/>
      <c r="G118" s="366" t="n">
        <f aca="false">SUM(I118:I118)</f>
        <v>0</v>
      </c>
      <c r="H118" s="439" t="n">
        <f aca="false">SUM(I118:I118)</f>
        <v>0</v>
      </c>
      <c r="I118" s="366" t="n">
        <f aca="false">'Per item requirement'!S118*'Global Stock listing'!$H$34</f>
        <v>0</v>
      </c>
    </row>
    <row r="119" customFormat="false" ht="15" hidden="false" customHeight="false" outlineLevel="0" collapsed="false">
      <c r="A119" s="358"/>
      <c r="B119" s="365" t="s">
        <v>146</v>
      </c>
      <c r="C119" s="365"/>
      <c r="D119" s="365"/>
      <c r="E119" s="365"/>
      <c r="F119" s="365"/>
      <c r="G119" s="366" t="n">
        <f aca="false">SUM(I119:I119)</f>
        <v>0</v>
      </c>
      <c r="H119" s="439" t="n">
        <f aca="false">SUM(I119:I119)</f>
        <v>0</v>
      </c>
      <c r="I119" s="366" t="n">
        <f aca="false">'Per item requirement'!S119*'Global Stock listing'!$H$34</f>
        <v>0</v>
      </c>
    </row>
    <row r="120" customFormat="false" ht="15" hidden="false" customHeight="false" outlineLevel="0" collapsed="false">
      <c r="A120" s="358"/>
      <c r="B120" s="365" t="s">
        <v>147</v>
      </c>
      <c r="C120" s="365"/>
      <c r="D120" s="365"/>
      <c r="E120" s="365"/>
      <c r="F120" s="365"/>
      <c r="G120" s="366" t="n">
        <f aca="false">SUM(I120:I120)</f>
        <v>0</v>
      </c>
      <c r="H120" s="439" t="n">
        <f aca="false">SUM(I120:I120)</f>
        <v>0</v>
      </c>
      <c r="I120" s="366" t="n">
        <f aca="false">'Per item requirement'!S120*'Global Stock listing'!$H$34</f>
        <v>0</v>
      </c>
    </row>
    <row r="121" customFormat="false" ht="15" hidden="false" customHeight="false" outlineLevel="0" collapsed="false">
      <c r="A121" s="358"/>
      <c r="B121" s="365" t="s">
        <v>148</v>
      </c>
      <c r="C121" s="365"/>
      <c r="D121" s="365"/>
      <c r="E121" s="365"/>
      <c r="F121" s="365"/>
      <c r="G121" s="366" t="n">
        <f aca="false">SUM(I121:I121)</f>
        <v>0</v>
      </c>
      <c r="H121" s="439" t="n">
        <f aca="false">SUM(I121:I121)</f>
        <v>0</v>
      </c>
      <c r="I121" s="366" t="n">
        <f aca="false">'Per item requirement'!S121*'Global Stock listing'!$H$34</f>
        <v>0</v>
      </c>
    </row>
    <row r="122" customFormat="false" ht="15" hidden="false" customHeight="false" outlineLevel="0" collapsed="false">
      <c r="A122" s="358"/>
      <c r="B122" s="365" t="s">
        <v>149</v>
      </c>
      <c r="C122" s="365"/>
      <c r="D122" s="365"/>
      <c r="E122" s="365"/>
      <c r="F122" s="365"/>
      <c r="G122" s="366" t="n">
        <f aca="false">SUM(I122:I122)</f>
        <v>0</v>
      </c>
      <c r="H122" s="439" t="n">
        <f aca="false">SUM(I122:I122)</f>
        <v>0</v>
      </c>
      <c r="I122" s="366" t="n">
        <f aca="false">'Per item requirement'!S122*'Global Stock listing'!$H$34</f>
        <v>0</v>
      </c>
    </row>
    <row r="123" customFormat="false" ht="15" hidden="false" customHeight="false" outlineLevel="0" collapsed="false">
      <c r="A123" s="358"/>
      <c r="B123" s="365" t="s">
        <v>150</v>
      </c>
      <c r="C123" s="365"/>
      <c r="D123" s="365"/>
      <c r="E123" s="365"/>
      <c r="F123" s="365"/>
      <c r="G123" s="366" t="n">
        <f aca="false">SUM(I123:I123)</f>
        <v>0</v>
      </c>
      <c r="H123" s="439" t="n">
        <f aca="false">SUM(I123:I123)</f>
        <v>0</v>
      </c>
      <c r="I123" s="366" t="n">
        <f aca="false">'Per item requirement'!S123*'Global Stock listing'!$H$34</f>
        <v>0</v>
      </c>
    </row>
    <row r="124" customFormat="false" ht="15" hidden="false" customHeight="false" outlineLevel="0" collapsed="false">
      <c r="A124" s="358"/>
      <c r="B124" s="365" t="s">
        <v>151</v>
      </c>
      <c r="C124" s="365"/>
      <c r="D124" s="365"/>
      <c r="E124" s="365"/>
      <c r="F124" s="365"/>
      <c r="G124" s="366" t="n">
        <f aca="false">SUM(I124:I124)</f>
        <v>0</v>
      </c>
      <c r="H124" s="439" t="n">
        <f aca="false">SUM(I124:I124)</f>
        <v>0</v>
      </c>
      <c r="I124" s="366" t="n">
        <f aca="false">'Per item requirement'!S124*'Global Stock listing'!$H$34</f>
        <v>0</v>
      </c>
    </row>
    <row r="125" customFormat="false" ht="15" hidden="false" customHeight="false" outlineLevel="0" collapsed="false">
      <c r="A125" s="358"/>
      <c r="B125" s="365" t="s">
        <v>152</v>
      </c>
      <c r="C125" s="365"/>
      <c r="D125" s="365"/>
      <c r="E125" s="365"/>
      <c r="F125" s="365"/>
      <c r="G125" s="366" t="n">
        <f aca="false">SUM(I125:I125)</f>
        <v>0</v>
      </c>
      <c r="H125" s="439" t="n">
        <f aca="false">SUM(I125:I125)</f>
        <v>0</v>
      </c>
      <c r="I125" s="366" t="n">
        <f aca="false">'Per item requirement'!S125*'Global Stock listing'!$H$34</f>
        <v>0</v>
      </c>
    </row>
    <row r="126" customFormat="false" ht="15" hidden="false" customHeight="false" outlineLevel="0" collapsed="false">
      <c r="A126" s="358"/>
      <c r="B126" s="365" t="s">
        <v>153</v>
      </c>
      <c r="C126" s="365"/>
      <c r="D126" s="365"/>
      <c r="E126" s="365"/>
      <c r="F126" s="365"/>
      <c r="G126" s="366" t="n">
        <f aca="false">SUM(I126:I126)</f>
        <v>0</v>
      </c>
      <c r="H126" s="439" t="n">
        <f aca="false">SUM(I126:I126)</f>
        <v>0</v>
      </c>
      <c r="I126" s="366" t="n">
        <f aca="false">'Per item requirement'!S126*'Global Stock listing'!$H$34</f>
        <v>0</v>
      </c>
    </row>
    <row r="127" customFormat="false" ht="15" hidden="false" customHeight="false" outlineLevel="0" collapsed="false">
      <c r="A127" s="358"/>
      <c r="B127" s="365" t="s">
        <v>154</v>
      </c>
      <c r="C127" s="365"/>
      <c r="D127" s="365"/>
      <c r="E127" s="365"/>
      <c r="F127" s="365"/>
      <c r="G127" s="366" t="n">
        <f aca="false">SUM(I127:I127)</f>
        <v>0</v>
      </c>
      <c r="H127" s="439" t="n">
        <f aca="false">SUM(I127:I127)</f>
        <v>0</v>
      </c>
      <c r="I127" s="366" t="n">
        <f aca="false">'Per item requirement'!S127*'Global Stock listing'!$H$34</f>
        <v>0</v>
      </c>
    </row>
    <row r="128" customFormat="false" ht="15" hidden="false" customHeight="false" outlineLevel="0" collapsed="false">
      <c r="A128" s="358"/>
      <c r="B128" s="365" t="s">
        <v>155</v>
      </c>
      <c r="C128" s="365"/>
      <c r="D128" s="365"/>
      <c r="E128" s="365"/>
      <c r="F128" s="365"/>
      <c r="G128" s="366" t="n">
        <f aca="false">SUM(I128:I128)</f>
        <v>0</v>
      </c>
      <c r="H128" s="439" t="n">
        <f aca="false">SUM(I128:I128)</f>
        <v>0</v>
      </c>
      <c r="I128" s="366" t="n">
        <f aca="false">'Per item requirement'!S128*'Global Stock listing'!$H$34</f>
        <v>0</v>
      </c>
    </row>
    <row r="129" customFormat="false" ht="15" hidden="false" customHeight="false" outlineLevel="0" collapsed="false">
      <c r="A129" s="358"/>
      <c r="B129" s="365" t="s">
        <v>156</v>
      </c>
      <c r="C129" s="365"/>
      <c r="D129" s="365"/>
      <c r="E129" s="365"/>
      <c r="F129" s="365"/>
      <c r="G129" s="366" t="n">
        <f aca="false">SUM(I129:I129)</f>
        <v>0</v>
      </c>
      <c r="H129" s="439" t="n">
        <f aca="false">SUM(I129:I129)</f>
        <v>0</v>
      </c>
      <c r="I129" s="366" t="n">
        <f aca="false">'Per item requirement'!S129*'Global Stock listing'!$H$34</f>
        <v>0</v>
      </c>
    </row>
    <row r="130" customFormat="false" ht="15" hidden="false" customHeight="false" outlineLevel="0" collapsed="false">
      <c r="A130" s="358"/>
      <c r="B130" s="365" t="s">
        <v>157</v>
      </c>
      <c r="C130" s="365"/>
      <c r="D130" s="365"/>
      <c r="E130" s="365"/>
      <c r="F130" s="365"/>
      <c r="G130" s="366" t="n">
        <f aca="false">SUM(I130:I130)</f>
        <v>0</v>
      </c>
      <c r="H130" s="439" t="n">
        <f aca="false">SUM(I130:I130)</f>
        <v>0</v>
      </c>
      <c r="I130" s="366" t="n">
        <f aca="false">'Per item requirement'!S130*'Global Stock listing'!$H$34</f>
        <v>0</v>
      </c>
    </row>
    <row r="131" customFormat="false" ht="15" hidden="false" customHeight="false" outlineLevel="0" collapsed="false">
      <c r="A131" s="358"/>
      <c r="B131" s="365" t="s">
        <v>158</v>
      </c>
      <c r="C131" s="365"/>
      <c r="D131" s="365"/>
      <c r="E131" s="365"/>
      <c r="F131" s="365"/>
      <c r="G131" s="366" t="n">
        <f aca="false">SUM(I131:I131)</f>
        <v>0</v>
      </c>
      <c r="H131" s="439" t="n">
        <f aca="false">SUM(I131:I131)</f>
        <v>0</v>
      </c>
      <c r="I131" s="366" t="n">
        <f aca="false">'Per item requirement'!S131*'Global Stock listing'!$H$34</f>
        <v>0</v>
      </c>
    </row>
    <row r="132" customFormat="false" ht="15" hidden="false" customHeight="false" outlineLevel="0" collapsed="false">
      <c r="A132" s="358"/>
      <c r="B132" s="365" t="s">
        <v>159</v>
      </c>
      <c r="C132" s="365"/>
      <c r="D132" s="365"/>
      <c r="E132" s="365"/>
      <c r="F132" s="365"/>
      <c r="G132" s="366" t="n">
        <f aca="false">SUM(I132:I132)</f>
        <v>0</v>
      </c>
      <c r="H132" s="439" t="n">
        <f aca="false">SUM(I132:I132)</f>
        <v>0</v>
      </c>
      <c r="I132" s="366" t="n">
        <f aca="false">'Per item requirement'!S132*'Global Stock listing'!$H$34</f>
        <v>0</v>
      </c>
    </row>
    <row r="133" customFormat="false" ht="15" hidden="false" customHeight="false" outlineLevel="0" collapsed="false">
      <c r="A133" s="358"/>
      <c r="B133" s="365" t="s">
        <v>160</v>
      </c>
      <c r="C133" s="365"/>
      <c r="D133" s="365"/>
      <c r="E133" s="365"/>
      <c r="F133" s="365"/>
      <c r="G133" s="366" t="n">
        <f aca="false">SUM(I133:I133)</f>
        <v>0</v>
      </c>
      <c r="H133" s="439" t="n">
        <f aca="false">SUM(I133:I133)</f>
        <v>0</v>
      </c>
      <c r="I133" s="366" t="n">
        <f aca="false">'Per item requirement'!S133*'Global Stock listing'!$H$34</f>
        <v>0</v>
      </c>
    </row>
    <row r="134" customFormat="false" ht="15" hidden="false" customHeight="false" outlineLevel="0" collapsed="false">
      <c r="A134" s="358"/>
      <c r="B134" s="365" t="s">
        <v>161</v>
      </c>
      <c r="C134" s="365"/>
      <c r="D134" s="365"/>
      <c r="E134" s="365"/>
      <c r="F134" s="365"/>
      <c r="G134" s="366" t="n">
        <f aca="false">SUM(I134:I134)</f>
        <v>0</v>
      </c>
      <c r="H134" s="439" t="n">
        <f aca="false">SUM(I134:I134)</f>
        <v>0</v>
      </c>
      <c r="I134" s="366" t="n">
        <f aca="false">'Per item requirement'!S134*'Global Stock listing'!$H$34</f>
        <v>0</v>
      </c>
    </row>
    <row r="135" customFormat="false" ht="15" hidden="false" customHeight="false" outlineLevel="0" collapsed="false">
      <c r="A135" s="358"/>
      <c r="B135" s="365" t="s">
        <v>162</v>
      </c>
      <c r="C135" s="365"/>
      <c r="D135" s="365"/>
      <c r="E135" s="365"/>
      <c r="F135" s="365"/>
      <c r="G135" s="366" t="n">
        <f aca="false">SUM(I135:I135)</f>
        <v>0</v>
      </c>
      <c r="H135" s="439" t="n">
        <f aca="false">SUM(I135:I135)</f>
        <v>0</v>
      </c>
      <c r="I135" s="366" t="n">
        <f aca="false">'Per item requirement'!S135*'Global Stock listing'!$H$34</f>
        <v>0</v>
      </c>
    </row>
    <row r="136" customFormat="false" ht="15" hidden="false" customHeight="false" outlineLevel="0" collapsed="false">
      <c r="A136" s="358"/>
      <c r="B136" s="365" t="s">
        <v>163</v>
      </c>
      <c r="C136" s="365"/>
      <c r="D136" s="365"/>
      <c r="E136" s="365"/>
      <c r="F136" s="365"/>
      <c r="G136" s="366" t="n">
        <f aca="false">SUM(I136:I136)</f>
        <v>0</v>
      </c>
      <c r="H136" s="439" t="n">
        <f aca="false">SUM(I136:I136)</f>
        <v>0</v>
      </c>
      <c r="I136" s="366" t="n">
        <f aca="false">'Per item requirement'!S136*'Global Stock listing'!$H$34</f>
        <v>0</v>
      </c>
    </row>
    <row r="137" customFormat="false" ht="15" hidden="false" customHeight="false" outlineLevel="0" collapsed="false">
      <c r="A137" s="358"/>
      <c r="B137" s="365" t="s">
        <v>164</v>
      </c>
      <c r="C137" s="365"/>
      <c r="D137" s="365"/>
      <c r="E137" s="365"/>
      <c r="F137" s="365"/>
      <c r="G137" s="366" t="n">
        <f aca="false">SUM(I137:I137)</f>
        <v>0</v>
      </c>
      <c r="H137" s="439" t="n">
        <f aca="false">SUM(I137:I137)</f>
        <v>0</v>
      </c>
      <c r="I137" s="366" t="n">
        <f aca="false">'Per item requirement'!S137*'Global Stock listing'!$H$34</f>
        <v>0</v>
      </c>
    </row>
    <row r="138" customFormat="false" ht="15" hidden="false" customHeight="false" outlineLevel="0" collapsed="false">
      <c r="A138" s="358"/>
      <c r="B138" s="365" t="s">
        <v>165</v>
      </c>
      <c r="C138" s="365"/>
      <c r="D138" s="365"/>
      <c r="E138" s="365"/>
      <c r="F138" s="365"/>
      <c r="G138" s="366" t="n">
        <f aca="false">SUM(I138:I138)</f>
        <v>0</v>
      </c>
      <c r="H138" s="439" t="n">
        <f aca="false">SUM(I138:I138)</f>
        <v>0</v>
      </c>
      <c r="I138" s="366" t="n">
        <f aca="false">'Per item requirement'!S138*'Global Stock listing'!$H$34</f>
        <v>0</v>
      </c>
    </row>
    <row r="139" customFormat="false" ht="15" hidden="false" customHeight="false" outlineLevel="0" collapsed="false">
      <c r="A139" s="358"/>
      <c r="B139" s="365" t="s">
        <v>166</v>
      </c>
      <c r="C139" s="365"/>
      <c r="D139" s="365"/>
      <c r="E139" s="365"/>
      <c r="F139" s="365"/>
      <c r="G139" s="366" t="n">
        <f aca="false">SUM(I139:I139)</f>
        <v>0</v>
      </c>
      <c r="H139" s="439" t="n">
        <f aca="false">SUM(I139:I139)</f>
        <v>0</v>
      </c>
      <c r="I139" s="366" t="n">
        <f aca="false">'Per item requirement'!S139*'Global Stock listing'!$H$34</f>
        <v>0</v>
      </c>
    </row>
    <row r="140" customFormat="false" ht="15" hidden="false" customHeight="false" outlineLevel="0" collapsed="false">
      <c r="A140" s="358"/>
      <c r="B140" s="365" t="s">
        <v>167</v>
      </c>
      <c r="C140" s="365"/>
      <c r="D140" s="365"/>
      <c r="E140" s="365"/>
      <c r="F140" s="365"/>
      <c r="G140" s="366" t="n">
        <f aca="false">SUM(I140:I140)</f>
        <v>0</v>
      </c>
      <c r="H140" s="439" t="n">
        <f aca="false">SUM(I140:I140)</f>
        <v>0</v>
      </c>
      <c r="I140" s="366" t="n">
        <f aca="false">'Per item requirement'!S140*'Global Stock listing'!$H$34</f>
        <v>0</v>
      </c>
    </row>
    <row r="141" customFormat="false" ht="15" hidden="false" customHeight="false" outlineLevel="0" collapsed="false">
      <c r="A141" s="358"/>
      <c r="B141" s="365" t="s">
        <v>168</v>
      </c>
      <c r="C141" s="365"/>
      <c r="D141" s="365"/>
      <c r="E141" s="365"/>
      <c r="F141" s="365"/>
      <c r="G141" s="366" t="n">
        <f aca="false">SUM(I141:I141)</f>
        <v>0</v>
      </c>
      <c r="H141" s="439" t="n">
        <f aca="false">SUM(I141:I141)</f>
        <v>0</v>
      </c>
      <c r="I141" s="366" t="n">
        <f aca="false">'Per item requirement'!S141*'Global Stock listing'!$H$34</f>
        <v>0</v>
      </c>
    </row>
    <row r="142" customFormat="false" ht="15" hidden="false" customHeight="false" outlineLevel="0" collapsed="false">
      <c r="A142" s="358"/>
      <c r="B142" s="365" t="s">
        <v>169</v>
      </c>
      <c r="C142" s="365"/>
      <c r="D142" s="365"/>
      <c r="E142" s="365"/>
      <c r="F142" s="365"/>
      <c r="G142" s="366" t="n">
        <f aca="false">SUM(I142:I142)</f>
        <v>0</v>
      </c>
      <c r="H142" s="439" t="n">
        <f aca="false">SUM(I142:I142)</f>
        <v>0</v>
      </c>
      <c r="I142" s="366" t="n">
        <f aca="false">'Per item requirement'!S142*'Global Stock listing'!$H$34</f>
        <v>0</v>
      </c>
    </row>
    <row r="143" customFormat="false" ht="15" hidden="false" customHeight="false" outlineLevel="0" collapsed="false">
      <c r="A143" s="358"/>
      <c r="B143" s="365" t="s">
        <v>170</v>
      </c>
      <c r="C143" s="365"/>
      <c r="D143" s="365"/>
      <c r="E143" s="365"/>
      <c r="F143" s="365"/>
      <c r="G143" s="366" t="n">
        <f aca="false">SUM(I143:I143)</f>
        <v>0</v>
      </c>
      <c r="H143" s="439" t="n">
        <f aca="false">SUM(I143:I143)</f>
        <v>0</v>
      </c>
      <c r="I143" s="366" t="n">
        <f aca="false">'Per item requirement'!S143*'Global Stock listing'!$H$34</f>
        <v>0</v>
      </c>
    </row>
    <row r="144" customFormat="false" ht="15" hidden="false" customHeight="false" outlineLevel="0" collapsed="false">
      <c r="A144" s="358"/>
      <c r="B144" s="365" t="s">
        <v>171</v>
      </c>
      <c r="C144" s="365"/>
      <c r="D144" s="365"/>
      <c r="E144" s="365"/>
      <c r="F144" s="365"/>
      <c r="G144" s="366" t="n">
        <f aca="false">SUM(I144:I144)</f>
        <v>0</v>
      </c>
      <c r="H144" s="439" t="n">
        <f aca="false">SUM(I144:I144)</f>
        <v>0</v>
      </c>
      <c r="I144" s="366" t="n">
        <f aca="false">'Per item requirement'!S144*'Global Stock listing'!$H$34</f>
        <v>0</v>
      </c>
    </row>
    <row r="145" customFormat="false" ht="15" hidden="false" customHeight="false" outlineLevel="0" collapsed="false">
      <c r="A145" s="358"/>
      <c r="B145" s="365" t="s">
        <v>172</v>
      </c>
      <c r="C145" s="365"/>
      <c r="D145" s="365"/>
      <c r="E145" s="365"/>
      <c r="F145" s="365"/>
      <c r="G145" s="366" t="n">
        <f aca="false">SUM(I145:I145)</f>
        <v>0</v>
      </c>
      <c r="H145" s="439" t="n">
        <f aca="false">SUM(I145:I145)</f>
        <v>0</v>
      </c>
      <c r="I145" s="366" t="n">
        <f aca="false">'Per item requirement'!S145*'Global Stock listing'!$H$34</f>
        <v>0</v>
      </c>
    </row>
    <row r="146" customFormat="false" ht="15" hidden="false" customHeight="false" outlineLevel="0" collapsed="false">
      <c r="A146" s="358"/>
      <c r="B146" s="365" t="s">
        <v>173</v>
      </c>
      <c r="C146" s="365"/>
      <c r="D146" s="365"/>
      <c r="E146" s="365"/>
      <c r="F146" s="365"/>
      <c r="G146" s="366" t="n">
        <f aca="false">SUM(I146:I146)</f>
        <v>0</v>
      </c>
      <c r="H146" s="439" t="n">
        <f aca="false">SUM(I146:I146)</f>
        <v>0</v>
      </c>
      <c r="I146" s="366" t="n">
        <f aca="false">'Per item requirement'!S146*'Global Stock listing'!$H$34</f>
        <v>0</v>
      </c>
    </row>
    <row r="147" customFormat="false" ht="15" hidden="false" customHeight="false" outlineLevel="0" collapsed="false">
      <c r="A147" s="358"/>
      <c r="B147" s="365" t="s">
        <v>174</v>
      </c>
      <c r="C147" s="365"/>
      <c r="D147" s="365"/>
      <c r="E147" s="365"/>
      <c r="F147" s="365"/>
      <c r="G147" s="366" t="n">
        <f aca="false">SUM(I147:I147)</f>
        <v>0</v>
      </c>
      <c r="H147" s="439" t="n">
        <f aca="false">SUM(I147:I147)</f>
        <v>0</v>
      </c>
      <c r="I147" s="366" t="n">
        <f aca="false">'Per item requirement'!S147*'Global Stock listing'!$H$34</f>
        <v>0</v>
      </c>
    </row>
    <row r="148" customFormat="false" ht="15" hidden="false" customHeight="false" outlineLevel="0" collapsed="false">
      <c r="A148" s="358"/>
      <c r="B148" s="365" t="s">
        <v>175</v>
      </c>
      <c r="C148" s="365"/>
      <c r="D148" s="365"/>
      <c r="E148" s="365"/>
      <c r="F148" s="365"/>
      <c r="G148" s="366" t="n">
        <f aca="false">SUM(I148:I148)</f>
        <v>0</v>
      </c>
      <c r="H148" s="439" t="n">
        <f aca="false">SUM(I148:I148)</f>
        <v>0</v>
      </c>
      <c r="I148" s="366" t="n">
        <f aca="false">'Per item requirement'!S148*'Global Stock listing'!$H$34</f>
        <v>0</v>
      </c>
    </row>
    <row r="149" customFormat="false" ht="15" hidden="false" customHeight="false" outlineLevel="0" collapsed="false">
      <c r="A149" s="358"/>
      <c r="B149" s="365" t="s">
        <v>176</v>
      </c>
      <c r="C149" s="365"/>
      <c r="D149" s="365"/>
      <c r="E149" s="365"/>
      <c r="F149" s="365"/>
      <c r="G149" s="366" t="n">
        <f aca="false">SUM(I149:I149)</f>
        <v>0</v>
      </c>
      <c r="H149" s="439" t="n">
        <f aca="false">SUM(I149:I149)</f>
        <v>0</v>
      </c>
      <c r="I149" s="366" t="n">
        <f aca="false">'Per item requirement'!S149*'Global Stock listing'!$H$34</f>
        <v>0</v>
      </c>
    </row>
    <row r="150" customFormat="false" ht="15" hidden="false" customHeight="false" outlineLevel="0" collapsed="false">
      <c r="A150" s="358"/>
      <c r="B150" s="365" t="s">
        <v>177</v>
      </c>
      <c r="C150" s="365"/>
      <c r="D150" s="365"/>
      <c r="E150" s="365"/>
      <c r="F150" s="365"/>
      <c r="G150" s="366" t="n">
        <f aca="false">SUM(I150:I150)</f>
        <v>0</v>
      </c>
      <c r="H150" s="439" t="n">
        <f aca="false">SUM(I150:I150)</f>
        <v>0</v>
      </c>
      <c r="I150" s="366" t="n">
        <f aca="false">'Per item requirement'!S150*'Global Stock listing'!$H$34</f>
        <v>0</v>
      </c>
    </row>
    <row r="151" customFormat="false" ht="15" hidden="false" customHeight="false" outlineLevel="0" collapsed="false">
      <c r="A151" s="358"/>
      <c r="B151" s="365" t="s">
        <v>178</v>
      </c>
      <c r="C151" s="365"/>
      <c r="D151" s="365"/>
      <c r="E151" s="365"/>
      <c r="F151" s="365"/>
      <c r="G151" s="366" t="n">
        <f aca="false">SUM(I151:I151)</f>
        <v>0</v>
      </c>
      <c r="H151" s="439" t="n">
        <f aca="false">SUM(I151:I151)</f>
        <v>0</v>
      </c>
      <c r="I151" s="366" t="n">
        <f aca="false">'Per item requirement'!S151*'Global Stock listing'!$H$34</f>
        <v>0</v>
      </c>
    </row>
    <row r="152" customFormat="false" ht="15" hidden="false" customHeight="false" outlineLevel="0" collapsed="false">
      <c r="A152" s="358"/>
      <c r="B152" s="365" t="s">
        <v>179</v>
      </c>
      <c r="C152" s="365"/>
      <c r="D152" s="365"/>
      <c r="E152" s="365"/>
      <c r="F152" s="365"/>
      <c r="G152" s="366" t="n">
        <f aca="false">SUM(I152:I152)</f>
        <v>0</v>
      </c>
      <c r="H152" s="439" t="n">
        <f aca="false">SUM(I152:I152)</f>
        <v>0</v>
      </c>
      <c r="I152" s="366" t="n">
        <f aca="false">'Per item requirement'!S152*'Global Stock listing'!$H$34</f>
        <v>0</v>
      </c>
    </row>
    <row r="153" customFormat="false" ht="15" hidden="false" customHeight="false" outlineLevel="0" collapsed="false">
      <c r="A153" s="358"/>
      <c r="B153" s="365" t="s">
        <v>180</v>
      </c>
      <c r="C153" s="365"/>
      <c r="D153" s="365"/>
      <c r="E153" s="365"/>
      <c r="F153" s="365"/>
      <c r="G153" s="366" t="n">
        <f aca="false">SUM(I153:I153)</f>
        <v>0</v>
      </c>
      <c r="H153" s="439" t="n">
        <f aca="false">SUM(I153:I153)</f>
        <v>0</v>
      </c>
      <c r="I153" s="366" t="n">
        <f aca="false">'Per item requirement'!S153*'Global Stock listing'!$H$34</f>
        <v>0</v>
      </c>
    </row>
    <row r="154" customFormat="false" ht="15" hidden="false" customHeight="false" outlineLevel="0" collapsed="false">
      <c r="A154" s="358"/>
      <c r="B154" s="365" t="s">
        <v>181</v>
      </c>
      <c r="C154" s="365"/>
      <c r="D154" s="365"/>
      <c r="E154" s="365"/>
      <c r="F154" s="365"/>
      <c r="G154" s="366" t="n">
        <f aca="false">SUM(I154:I154)</f>
        <v>0</v>
      </c>
      <c r="H154" s="439" t="n">
        <f aca="false">SUM(I154:I154)</f>
        <v>0</v>
      </c>
      <c r="I154" s="366" t="n">
        <f aca="false">'Per item requirement'!S154*'Global Stock listing'!$H$34</f>
        <v>0</v>
      </c>
    </row>
    <row r="155" customFormat="false" ht="15" hidden="false" customHeight="false" outlineLevel="0" collapsed="false">
      <c r="A155" s="358"/>
      <c r="B155" s="365" t="s">
        <v>182</v>
      </c>
      <c r="C155" s="365"/>
      <c r="D155" s="365"/>
      <c r="E155" s="365"/>
      <c r="F155" s="365"/>
      <c r="G155" s="366" t="n">
        <f aca="false">SUM(I155:I155)</f>
        <v>0</v>
      </c>
      <c r="H155" s="439" t="n">
        <f aca="false">SUM(I155:I155)</f>
        <v>0</v>
      </c>
      <c r="I155" s="366" t="n">
        <f aca="false">'Per item requirement'!S155*'Global Stock listing'!$H$34</f>
        <v>0</v>
      </c>
    </row>
    <row r="156" customFormat="false" ht="15" hidden="false" customHeight="false" outlineLevel="0" collapsed="false">
      <c r="A156" s="358"/>
      <c r="B156" s="365" t="str">
        <f aca="false">'Additional items'!$I3</f>
        <v>Innert Chemicals</v>
      </c>
      <c r="C156" s="365"/>
      <c r="D156" s="365"/>
      <c r="E156" s="365"/>
      <c r="F156" s="365"/>
      <c r="G156" s="366" t="n">
        <f aca="false">SUM(I156:I156)</f>
        <v>0</v>
      </c>
      <c r="H156" s="439" t="n">
        <f aca="false">SUM(I156:I156)</f>
        <v>0</v>
      </c>
      <c r="I156" s="366" t="n">
        <f aca="false">'Per item requirement'!S156*'Global Stock listing'!$H$34</f>
        <v>0</v>
      </c>
    </row>
    <row r="157" customFormat="false" ht="15" hidden="false" customHeight="false" outlineLevel="0" collapsed="false">
      <c r="A157" s="358"/>
      <c r="B157" s="365" t="n">
        <f aca="false">'Additional items'!$I4</f>
        <v>0</v>
      </c>
      <c r="C157" s="365"/>
      <c r="D157" s="365"/>
      <c r="E157" s="365"/>
      <c r="F157" s="365"/>
      <c r="G157" s="366" t="n">
        <f aca="false">SUM(I157:I157)</f>
        <v>0</v>
      </c>
      <c r="H157" s="439" t="n">
        <f aca="false">SUM(I157:I157)</f>
        <v>0</v>
      </c>
      <c r="I157" s="366" t="n">
        <f aca="false">'Per item requirement'!S157*'Global Stock listing'!$H$34</f>
        <v>0</v>
      </c>
    </row>
    <row r="158" customFormat="false" ht="15" hidden="false" customHeight="false" outlineLevel="0" collapsed="false">
      <c r="A158" s="358"/>
      <c r="B158" s="365" t="n">
        <f aca="false">'Additional items'!$I5</f>
        <v>0</v>
      </c>
      <c r="C158" s="365"/>
      <c r="D158" s="365"/>
      <c r="E158" s="365"/>
      <c r="F158" s="365"/>
      <c r="G158" s="366" t="n">
        <f aca="false">SUM(I158:I158)</f>
        <v>0</v>
      </c>
      <c r="H158" s="439" t="n">
        <f aca="false">SUM(I158:I158)</f>
        <v>0</v>
      </c>
      <c r="I158" s="366" t="n">
        <f aca="false">'Per item requirement'!S158*'Global Stock listing'!$H$34</f>
        <v>0</v>
      </c>
    </row>
    <row r="159" customFormat="false" ht="15" hidden="false" customHeight="false" outlineLevel="0" collapsed="false">
      <c r="A159" s="358"/>
      <c r="B159" s="365" t="n">
        <f aca="false">'Additional items'!$I6</f>
        <v>0</v>
      </c>
      <c r="C159" s="365"/>
      <c r="D159" s="365"/>
      <c r="E159" s="365"/>
      <c r="F159" s="365"/>
      <c r="G159" s="366" t="n">
        <f aca="false">SUM(I159:I159)</f>
        <v>0</v>
      </c>
      <c r="H159" s="439" t="n">
        <f aca="false">SUM(I159:I159)</f>
        <v>0</v>
      </c>
      <c r="I159" s="366" t="n">
        <f aca="false">'Per item requirement'!S159*'Global Stock listing'!$H$34</f>
        <v>0</v>
      </c>
    </row>
    <row r="160" customFormat="false" ht="15" hidden="false" customHeight="false" outlineLevel="0" collapsed="false">
      <c r="A160" s="358"/>
      <c r="B160" s="365" t="n">
        <f aca="false">'Additional items'!$I7</f>
        <v>0</v>
      </c>
      <c r="C160" s="365"/>
      <c r="D160" s="365"/>
      <c r="E160" s="365"/>
      <c r="F160" s="365"/>
      <c r="G160" s="366" t="n">
        <f aca="false">SUM(I160:I160)</f>
        <v>0</v>
      </c>
      <c r="H160" s="439" t="n">
        <f aca="false">SUM(I160:I160)</f>
        <v>0</v>
      </c>
      <c r="I160" s="366" t="n">
        <f aca="false">'Per item requirement'!S160*'Global Stock listing'!$H$34</f>
        <v>0</v>
      </c>
    </row>
    <row r="161" customFormat="false" ht="15" hidden="false" customHeight="false" outlineLevel="0" collapsed="false">
      <c r="A161" s="358"/>
      <c r="B161" s="365" t="n">
        <f aca="false">'Additional items'!$I8</f>
        <v>0</v>
      </c>
      <c r="C161" s="365"/>
      <c r="D161" s="365"/>
      <c r="E161" s="365"/>
      <c r="F161" s="365"/>
      <c r="G161" s="366" t="n">
        <f aca="false">SUM(I161:I161)</f>
        <v>0</v>
      </c>
      <c r="H161" s="439" t="n">
        <f aca="false">SUM(I161:I161)</f>
        <v>0</v>
      </c>
      <c r="I161" s="366" t="n">
        <f aca="false">'Per item requirement'!S161*'Global Stock listing'!$H$34</f>
        <v>0</v>
      </c>
    </row>
    <row r="162" customFormat="false" ht="15" hidden="false" customHeight="false" outlineLevel="0" collapsed="false">
      <c r="A162" s="358"/>
      <c r="B162" s="365" t="n">
        <f aca="false">'Additional items'!$I9</f>
        <v>0</v>
      </c>
      <c r="C162" s="365"/>
      <c r="D162" s="365"/>
      <c r="E162" s="365"/>
      <c r="F162" s="365"/>
      <c r="G162" s="366" t="n">
        <f aca="false">SUM(I162:I162)</f>
        <v>0</v>
      </c>
      <c r="H162" s="439" t="n">
        <f aca="false">SUM(I162:I162)</f>
        <v>0</v>
      </c>
      <c r="I162" s="366" t="n">
        <f aca="false">'Per item requirement'!S162*'Global Stock listing'!$H$34</f>
        <v>0</v>
      </c>
    </row>
    <row r="163" customFormat="false" ht="15" hidden="false" customHeight="false" outlineLevel="0" collapsed="false">
      <c r="A163" s="358"/>
      <c r="B163" s="365" t="n">
        <f aca="false">'Additional items'!$I10</f>
        <v>0</v>
      </c>
      <c r="C163" s="365"/>
      <c r="D163" s="365"/>
      <c r="E163" s="365"/>
      <c r="F163" s="365"/>
      <c r="G163" s="366" t="n">
        <f aca="false">SUM(I163:I163)</f>
        <v>0</v>
      </c>
      <c r="H163" s="439" t="n">
        <f aca="false">SUM(I163:I163)</f>
        <v>0</v>
      </c>
      <c r="I163" s="366" t="n">
        <f aca="false">'Per item requirement'!S163*'Global Stock listing'!$H$34</f>
        <v>0</v>
      </c>
    </row>
    <row r="164" customFormat="false" ht="15" hidden="false" customHeight="false" outlineLevel="0" collapsed="false">
      <c r="A164" s="358"/>
      <c r="B164" s="365" t="n">
        <f aca="false">'Additional items'!$I11</f>
        <v>0</v>
      </c>
      <c r="C164" s="365"/>
      <c r="D164" s="365"/>
      <c r="E164" s="365"/>
      <c r="F164" s="365"/>
      <c r="G164" s="366" t="n">
        <f aca="false">SUM(I164:I164)</f>
        <v>0</v>
      </c>
      <c r="H164" s="439" t="n">
        <f aca="false">SUM(I164:I164)</f>
        <v>0</v>
      </c>
      <c r="I164" s="366" t="n">
        <f aca="false">'Per item requirement'!S164*'Global Stock listing'!$H$34</f>
        <v>0</v>
      </c>
    </row>
    <row r="165" customFormat="false" ht="15" hidden="false" customHeight="false" outlineLevel="0" collapsed="false">
      <c r="A165" s="358"/>
      <c r="B165" s="365" t="n">
        <f aca="false">'Additional items'!$I12</f>
        <v>0</v>
      </c>
      <c r="C165" s="365"/>
      <c r="D165" s="365"/>
      <c r="E165" s="365"/>
      <c r="F165" s="365"/>
      <c r="G165" s="366" t="n">
        <f aca="false">SUM(I165:I165)</f>
        <v>0</v>
      </c>
      <c r="H165" s="439" t="n">
        <f aca="false">SUM(I165:I165)</f>
        <v>0</v>
      </c>
      <c r="I165" s="366" t="n">
        <f aca="false">'Per item requirement'!S165*'Global Stock listing'!$H$34</f>
        <v>0</v>
      </c>
    </row>
    <row r="166" customFormat="false" ht="15" hidden="false" customHeight="false" outlineLevel="0" collapsed="false">
      <c r="A166" s="358"/>
      <c r="B166" s="365" t="n">
        <f aca="false">'Additional items'!$I13</f>
        <v>0</v>
      </c>
      <c r="C166" s="365"/>
      <c r="D166" s="365"/>
      <c r="E166" s="365"/>
      <c r="F166" s="365"/>
      <c r="G166" s="366" t="n">
        <f aca="false">SUM(I166:I166)</f>
        <v>0</v>
      </c>
      <c r="H166" s="439" t="n">
        <f aca="false">SUM(I166:I166)</f>
        <v>0</v>
      </c>
      <c r="I166" s="366" t="n">
        <f aca="false">'Per item requirement'!S166*'Global Stock listing'!$H$34</f>
        <v>0</v>
      </c>
    </row>
    <row r="167" customFormat="false" ht="15" hidden="false" customHeight="false" outlineLevel="0" collapsed="false">
      <c r="A167" s="358"/>
      <c r="B167" s="365" t="n">
        <f aca="false">'Additional items'!$I14</f>
        <v>0</v>
      </c>
      <c r="C167" s="365"/>
      <c r="D167" s="365"/>
      <c r="E167" s="365"/>
      <c r="F167" s="365"/>
      <c r="G167" s="366" t="n">
        <f aca="false">SUM(I167:I167)</f>
        <v>0</v>
      </c>
      <c r="H167" s="439" t="n">
        <f aca="false">SUM(I167:I167)</f>
        <v>0</v>
      </c>
      <c r="I167" s="366" t="n">
        <f aca="false">'Per item requirement'!S167*'Global Stock listing'!$H$34</f>
        <v>0</v>
      </c>
    </row>
    <row r="168" customFormat="false" ht="15" hidden="false" customHeight="false" outlineLevel="0" collapsed="false">
      <c r="A168" s="358"/>
      <c r="B168" s="365" t="n">
        <f aca="false">'Additional items'!$I15</f>
        <v>0</v>
      </c>
      <c r="C168" s="365"/>
      <c r="D168" s="365"/>
      <c r="E168" s="365"/>
      <c r="F168" s="365"/>
      <c r="G168" s="366" t="n">
        <f aca="false">SUM(I168:I168)</f>
        <v>0</v>
      </c>
      <c r="H168" s="439" t="n">
        <f aca="false">SUM(I168:I168)</f>
        <v>0</v>
      </c>
      <c r="I168" s="366" t="n">
        <f aca="false">'Per item requirement'!S168*'Global Stock listing'!$H$34</f>
        <v>0</v>
      </c>
    </row>
    <row r="169" customFormat="false" ht="15" hidden="false" customHeight="false" outlineLevel="0" collapsed="false">
      <c r="A169" s="358"/>
      <c r="B169" s="365" t="n">
        <f aca="false">'Additional items'!$I16</f>
        <v>0</v>
      </c>
      <c r="C169" s="365"/>
      <c r="D169" s="365"/>
      <c r="E169" s="365"/>
      <c r="F169" s="365"/>
      <c r="G169" s="366" t="n">
        <f aca="false">SUM(I169:I169)</f>
        <v>0</v>
      </c>
      <c r="H169" s="439" t="n">
        <f aca="false">SUM(I169:I169)</f>
        <v>0</v>
      </c>
      <c r="I169" s="366" t="n">
        <f aca="false">'Per item requirement'!S169*'Global Stock listing'!$H$34</f>
        <v>0</v>
      </c>
    </row>
    <row r="170" customFormat="false" ht="15" hidden="false" customHeight="false" outlineLevel="0" collapsed="false">
      <c r="A170" s="358"/>
      <c r="B170" s="365" t="n">
        <f aca="false">'Additional items'!$I17</f>
        <v>0</v>
      </c>
      <c r="C170" s="365"/>
      <c r="D170" s="365"/>
      <c r="E170" s="365"/>
      <c r="F170" s="365"/>
      <c r="G170" s="366" t="n">
        <f aca="false">SUM(I170:I170)</f>
        <v>0</v>
      </c>
      <c r="H170" s="439" t="n">
        <f aca="false">SUM(I170:I170)</f>
        <v>0</v>
      </c>
      <c r="I170" s="366" t="n">
        <f aca="false">'Per item requirement'!S170*'Global Stock listing'!$H$34</f>
        <v>0</v>
      </c>
    </row>
    <row r="171" customFormat="false" ht="15" hidden="false" customHeight="false" outlineLevel="0" collapsed="false">
      <c r="A171" s="358"/>
      <c r="B171" s="365" t="n">
        <f aca="false">'Additional items'!$I18</f>
        <v>0</v>
      </c>
      <c r="C171" s="365"/>
      <c r="D171" s="365"/>
      <c r="E171" s="365"/>
      <c r="F171" s="365"/>
      <c r="G171" s="366" t="n">
        <f aca="false">SUM(I171:I171)</f>
        <v>0</v>
      </c>
      <c r="H171" s="439" t="n">
        <f aca="false">SUM(I171:I171)</f>
        <v>0</v>
      </c>
      <c r="I171" s="366" t="n">
        <f aca="false">'Per item requirement'!S171*'Global Stock listing'!$H$34</f>
        <v>0</v>
      </c>
    </row>
    <row r="172" customFormat="false" ht="15" hidden="false" customHeight="false" outlineLevel="0" collapsed="false">
      <c r="A172" s="358"/>
      <c r="B172" s="365" t="n">
        <f aca="false">'Additional items'!$I19</f>
        <v>0</v>
      </c>
      <c r="C172" s="365"/>
      <c r="D172" s="365"/>
      <c r="E172" s="365"/>
      <c r="F172" s="365"/>
      <c r="G172" s="366" t="n">
        <f aca="false">SUM(I172:I172)</f>
        <v>0</v>
      </c>
      <c r="H172" s="439" t="n">
        <f aca="false">SUM(I172:I172)</f>
        <v>0</v>
      </c>
      <c r="I172" s="366" t="n">
        <f aca="false">'Per item requirement'!S172*'Global Stock listing'!$H$34</f>
        <v>0</v>
      </c>
    </row>
    <row r="173" customFormat="false" ht="15" hidden="false" customHeight="false" outlineLevel="0" collapsed="false">
      <c r="A173" s="358"/>
      <c r="B173" s="365" t="n">
        <f aca="false">'Additional items'!$I20</f>
        <v>0</v>
      </c>
      <c r="C173" s="365"/>
      <c r="D173" s="365"/>
      <c r="E173" s="365"/>
      <c r="F173" s="365"/>
      <c r="G173" s="366" t="n">
        <f aca="false">SUM(I173:I173)</f>
        <v>0</v>
      </c>
      <c r="H173" s="439" t="n">
        <f aca="false">SUM(I173:I173)</f>
        <v>0</v>
      </c>
      <c r="I173" s="366" t="n">
        <f aca="false">'Per item requirement'!S173*'Global Stock listing'!$H$34</f>
        <v>0</v>
      </c>
    </row>
    <row r="174" customFormat="false" ht="15" hidden="false" customHeight="false" outlineLevel="0" collapsed="false">
      <c r="A174" s="358"/>
      <c r="B174" s="365" t="n">
        <f aca="false">'Additional items'!$I21</f>
        <v>0</v>
      </c>
      <c r="C174" s="365"/>
      <c r="D174" s="365"/>
      <c r="E174" s="365"/>
      <c r="F174" s="365"/>
      <c r="G174" s="366" t="n">
        <f aca="false">SUM(I174:I174)</f>
        <v>0</v>
      </c>
      <c r="H174" s="439" t="n">
        <f aca="false">SUM(I174:I174)</f>
        <v>0</v>
      </c>
      <c r="I174" s="366" t="n">
        <f aca="false">'Per item requirement'!S174*'Global Stock listing'!$H$34</f>
        <v>0</v>
      </c>
    </row>
    <row r="175" customFormat="false" ht="15" hidden="false" customHeight="false" outlineLevel="0" collapsed="false">
      <c r="A175" s="358"/>
      <c r="B175" s="365" t="n">
        <f aca="false">'Additional items'!$I22</f>
        <v>0</v>
      </c>
      <c r="C175" s="365"/>
      <c r="D175" s="365"/>
      <c r="E175" s="365"/>
      <c r="F175" s="365"/>
      <c r="G175" s="366" t="n">
        <f aca="false">SUM(I175:I175)</f>
        <v>0</v>
      </c>
      <c r="H175" s="439" t="n">
        <f aca="false">SUM(I175:I175)</f>
        <v>0</v>
      </c>
      <c r="I175" s="366" t="n">
        <f aca="false">'Per item requirement'!S175*'Global Stock listing'!$H$34</f>
        <v>0</v>
      </c>
    </row>
    <row r="176" customFormat="false" ht="15" hidden="false" customHeight="false" outlineLevel="0" collapsed="false">
      <c r="A176" s="358"/>
      <c r="B176" s="365" t="n">
        <f aca="false">'Additional items'!$I23</f>
        <v>0</v>
      </c>
      <c r="C176" s="365"/>
      <c r="D176" s="365"/>
      <c r="E176" s="365"/>
      <c r="F176" s="365"/>
      <c r="G176" s="366" t="n">
        <f aca="false">SUM(I176:I176)</f>
        <v>0</v>
      </c>
      <c r="H176" s="439" t="n">
        <f aca="false">SUM(I176:I176)</f>
        <v>0</v>
      </c>
      <c r="I176" s="366" t="n">
        <f aca="false">'Per item requirement'!S176*'Global Stock listing'!$H$34</f>
        <v>0</v>
      </c>
    </row>
    <row r="177" customFormat="false" ht="15" hidden="false" customHeight="false" outlineLevel="0" collapsed="false">
      <c r="A177" s="358"/>
      <c r="B177" s="365" t="n">
        <f aca="false">'Additional items'!$I24</f>
        <v>0</v>
      </c>
      <c r="C177" s="365"/>
      <c r="D177" s="365"/>
      <c r="E177" s="365"/>
      <c r="F177" s="365"/>
      <c r="G177" s="366" t="n">
        <f aca="false">SUM(I177:I177)</f>
        <v>0</v>
      </c>
      <c r="H177" s="439" t="n">
        <f aca="false">SUM(I177:I177)</f>
        <v>0</v>
      </c>
      <c r="I177" s="366" t="n">
        <f aca="false">'Per item requirement'!S177*'Global Stock listing'!$H$34</f>
        <v>0</v>
      </c>
    </row>
    <row r="178" customFormat="false" ht="15" hidden="false" customHeight="false" outlineLevel="0" collapsed="false">
      <c r="A178" s="358"/>
      <c r="B178" s="365" t="n">
        <f aca="false">'Additional items'!$I25</f>
        <v>0</v>
      </c>
      <c r="C178" s="365"/>
      <c r="D178" s="365"/>
      <c r="E178" s="365"/>
      <c r="F178" s="365"/>
      <c r="G178" s="366" t="n">
        <f aca="false">SUM(I178:I178)</f>
        <v>0</v>
      </c>
      <c r="H178" s="439" t="n">
        <f aca="false">SUM(I178:I178)</f>
        <v>0</v>
      </c>
      <c r="I178" s="366" t="n">
        <f aca="false">'Per item requirement'!S178*'Global Stock listing'!$H$34</f>
        <v>0</v>
      </c>
    </row>
    <row r="179" customFormat="false" ht="15" hidden="false" customHeight="false" outlineLevel="0" collapsed="false">
      <c r="A179" s="358"/>
      <c r="B179" s="372" t="n">
        <f aca="false">'Additional items'!$I26</f>
        <v>0</v>
      </c>
      <c r="C179" s="372"/>
      <c r="D179" s="372"/>
      <c r="E179" s="372"/>
      <c r="F179" s="372"/>
      <c r="G179" s="373" t="n">
        <f aca="false">SUM(I179:I179)</f>
        <v>0</v>
      </c>
      <c r="H179" s="440" t="n">
        <f aca="false">SUM(I179:I179)</f>
        <v>0</v>
      </c>
      <c r="I179" s="373" t="n">
        <f aca="false">'Per item requirement'!S179*'Global Stock listing'!$H$34</f>
        <v>0</v>
      </c>
    </row>
    <row r="180" customFormat="false" ht="59.25" hidden="false" customHeight="false" outlineLevel="0" collapsed="false">
      <c r="A180" s="378" t="s">
        <v>186</v>
      </c>
      <c r="B180" s="379" t="s">
        <v>187</v>
      </c>
      <c r="C180" s="379"/>
      <c r="D180" s="379"/>
      <c r="E180" s="379"/>
      <c r="F180" s="379"/>
      <c r="G180" s="380" t="n">
        <f aca="false">SUM(I180:I180)</f>
        <v>0</v>
      </c>
      <c r="H180" s="438" t="n">
        <f aca="false">SUM(I180:I180)</f>
        <v>0</v>
      </c>
      <c r="I180" s="380" t="n">
        <f aca="false">'Per item requirement'!S180*'Global Stock listing'!$H$34</f>
        <v>0</v>
      </c>
    </row>
    <row r="181" customFormat="false" ht="15" hidden="false" customHeight="false" outlineLevel="0" collapsed="false">
      <c r="A181" s="378"/>
      <c r="B181" s="385" t="s">
        <v>188</v>
      </c>
      <c r="C181" s="385"/>
      <c r="D181" s="385"/>
      <c r="E181" s="385"/>
      <c r="F181" s="385"/>
      <c r="G181" s="386" t="n">
        <f aca="false">SUM(I181:I181)</f>
        <v>0</v>
      </c>
      <c r="H181" s="439" t="n">
        <f aca="false">SUM(I181:I181)</f>
        <v>0</v>
      </c>
      <c r="I181" s="386" t="n">
        <f aca="false">'Per item requirement'!S181*'Global Stock listing'!$H$34</f>
        <v>0</v>
      </c>
    </row>
    <row r="182" customFormat="false" ht="15" hidden="false" customHeight="false" outlineLevel="0" collapsed="false">
      <c r="A182" s="378"/>
      <c r="B182" s="385" t="s">
        <v>189</v>
      </c>
      <c r="C182" s="385"/>
      <c r="D182" s="385"/>
      <c r="E182" s="385"/>
      <c r="F182" s="385"/>
      <c r="G182" s="386" t="n">
        <f aca="false">SUM(I182:I182)</f>
        <v>0</v>
      </c>
      <c r="H182" s="439" t="n">
        <f aca="false">SUM(I182:I182)</f>
        <v>0</v>
      </c>
      <c r="I182" s="386" t="n">
        <f aca="false">'Per item requirement'!S182*'Global Stock listing'!$H$34</f>
        <v>0</v>
      </c>
    </row>
    <row r="183" customFormat="false" ht="15" hidden="false" customHeight="false" outlineLevel="0" collapsed="false">
      <c r="A183" s="378"/>
      <c r="B183" s="385" t="s">
        <v>190</v>
      </c>
      <c r="C183" s="385"/>
      <c r="D183" s="385"/>
      <c r="E183" s="385"/>
      <c r="F183" s="385"/>
      <c r="G183" s="386" t="n">
        <f aca="false">SUM(I183:I183)</f>
        <v>0</v>
      </c>
      <c r="H183" s="439" t="n">
        <f aca="false">SUM(I183:I183)</f>
        <v>0</v>
      </c>
      <c r="I183" s="386" t="n">
        <f aca="false">'Per item requirement'!S183*'Global Stock listing'!$H$34</f>
        <v>0</v>
      </c>
    </row>
    <row r="184" customFormat="false" ht="15" hidden="false" customHeight="false" outlineLevel="0" collapsed="false">
      <c r="A184" s="378"/>
      <c r="B184" s="385" t="s">
        <v>191</v>
      </c>
      <c r="C184" s="385"/>
      <c r="D184" s="385"/>
      <c r="E184" s="385"/>
      <c r="F184" s="385"/>
      <c r="G184" s="386" t="n">
        <f aca="false">SUM(I184:I184)</f>
        <v>0</v>
      </c>
      <c r="H184" s="439" t="n">
        <f aca="false">SUM(I184:I184)</f>
        <v>0</v>
      </c>
      <c r="I184" s="386" t="n">
        <f aca="false">'Per item requirement'!S184*'Global Stock listing'!$H$34</f>
        <v>0</v>
      </c>
    </row>
    <row r="185" customFormat="false" ht="15" hidden="false" customHeight="false" outlineLevel="0" collapsed="false">
      <c r="A185" s="378"/>
      <c r="B185" s="385" t="s">
        <v>192</v>
      </c>
      <c r="C185" s="385"/>
      <c r="D185" s="385"/>
      <c r="E185" s="385"/>
      <c r="F185" s="385"/>
      <c r="G185" s="386" t="n">
        <f aca="false">SUM(I185:I185)</f>
        <v>0</v>
      </c>
      <c r="H185" s="439" t="n">
        <f aca="false">SUM(I185:I185)</f>
        <v>0</v>
      </c>
      <c r="I185" s="386" t="n">
        <f aca="false">'Per item requirement'!S185*'Global Stock listing'!$H$34</f>
        <v>0</v>
      </c>
    </row>
    <row r="186" customFormat="false" ht="15" hidden="false" customHeight="false" outlineLevel="0" collapsed="false">
      <c r="A186" s="378"/>
      <c r="B186" s="385" t="s">
        <v>193</v>
      </c>
      <c r="C186" s="385"/>
      <c r="D186" s="385"/>
      <c r="E186" s="385"/>
      <c r="F186" s="385"/>
      <c r="G186" s="386" t="n">
        <f aca="false">SUM(I186:I186)</f>
        <v>0</v>
      </c>
      <c r="H186" s="439" t="n">
        <f aca="false">SUM(I186:I186)</f>
        <v>0</v>
      </c>
      <c r="I186" s="386" t="n">
        <f aca="false">'Per item requirement'!S186*'Global Stock listing'!$H$34</f>
        <v>0</v>
      </c>
    </row>
    <row r="187" customFormat="false" ht="15" hidden="false" customHeight="false" outlineLevel="0" collapsed="false">
      <c r="A187" s="378"/>
      <c r="B187" s="385" t="s">
        <v>194</v>
      </c>
      <c r="C187" s="385"/>
      <c r="D187" s="385"/>
      <c r="E187" s="385"/>
      <c r="F187" s="385"/>
      <c r="G187" s="386" t="n">
        <f aca="false">SUM(I187:I187)</f>
        <v>0</v>
      </c>
      <c r="H187" s="439" t="n">
        <f aca="false">SUM(I187:I187)</f>
        <v>0</v>
      </c>
      <c r="I187" s="386" t="n">
        <f aca="false">'Per item requirement'!S187*'Global Stock listing'!$H$34</f>
        <v>0</v>
      </c>
    </row>
    <row r="188" customFormat="false" ht="15" hidden="false" customHeight="false" outlineLevel="0" collapsed="false">
      <c r="A188" s="378"/>
      <c r="B188" s="385" t="s">
        <v>195</v>
      </c>
      <c r="C188" s="385"/>
      <c r="D188" s="385"/>
      <c r="E188" s="385"/>
      <c r="F188" s="385"/>
      <c r="G188" s="386" t="n">
        <f aca="false">SUM(I188:I188)</f>
        <v>0</v>
      </c>
      <c r="H188" s="439" t="n">
        <f aca="false">SUM(I188:I188)</f>
        <v>0</v>
      </c>
      <c r="I188" s="386" t="n">
        <f aca="false">'Per item requirement'!S188*'Global Stock listing'!$H$34</f>
        <v>0</v>
      </c>
    </row>
    <row r="189" customFormat="false" ht="15" hidden="false" customHeight="false" outlineLevel="0" collapsed="false">
      <c r="A189" s="378"/>
      <c r="B189" s="385" t="s">
        <v>196</v>
      </c>
      <c r="C189" s="385"/>
      <c r="D189" s="385"/>
      <c r="E189" s="385"/>
      <c r="F189" s="385"/>
      <c r="G189" s="386" t="n">
        <f aca="false">SUM(I189:I189)</f>
        <v>0</v>
      </c>
      <c r="H189" s="439" t="n">
        <f aca="false">SUM(I189:I189)</f>
        <v>0</v>
      </c>
      <c r="I189" s="386" t="n">
        <f aca="false">'Per item requirement'!S189*'Global Stock listing'!$H$34</f>
        <v>0</v>
      </c>
    </row>
    <row r="190" customFormat="false" ht="15" hidden="false" customHeight="false" outlineLevel="0" collapsed="false">
      <c r="A190" s="378"/>
      <c r="B190" s="385" t="s">
        <v>197</v>
      </c>
      <c r="C190" s="385"/>
      <c r="D190" s="385"/>
      <c r="E190" s="385"/>
      <c r="F190" s="385"/>
      <c r="G190" s="386" t="n">
        <f aca="false">SUM(I190:I190)</f>
        <v>0</v>
      </c>
      <c r="H190" s="439" t="n">
        <f aca="false">SUM(I190:I190)</f>
        <v>0</v>
      </c>
      <c r="I190" s="386" t="n">
        <f aca="false">'Per item requirement'!S190*'Global Stock listing'!$H$34</f>
        <v>0</v>
      </c>
    </row>
    <row r="191" customFormat="false" ht="15" hidden="false" customHeight="false" outlineLevel="0" collapsed="false">
      <c r="A191" s="378"/>
      <c r="B191" s="385" t="s">
        <v>198</v>
      </c>
      <c r="C191" s="385"/>
      <c r="D191" s="385"/>
      <c r="E191" s="385"/>
      <c r="F191" s="385"/>
      <c r="G191" s="386" t="n">
        <f aca="false">SUM(I191:I191)</f>
        <v>0</v>
      </c>
      <c r="H191" s="439" t="n">
        <f aca="false">SUM(I191:I191)</f>
        <v>0</v>
      </c>
      <c r="I191" s="386" t="n">
        <f aca="false">'Per item requirement'!S191*'Global Stock listing'!$H$34</f>
        <v>0</v>
      </c>
    </row>
    <row r="192" customFormat="false" ht="15" hidden="false" customHeight="false" outlineLevel="0" collapsed="false">
      <c r="A192" s="378"/>
      <c r="B192" s="391" t="s">
        <v>199</v>
      </c>
      <c r="C192" s="391"/>
      <c r="D192" s="391"/>
      <c r="E192" s="391"/>
      <c r="F192" s="391"/>
      <c r="G192" s="392" t="n">
        <f aca="false">SUM(I192:I192)</f>
        <v>0</v>
      </c>
      <c r="H192" s="440" t="n">
        <f aca="false">SUM(I192:I192)</f>
        <v>0</v>
      </c>
      <c r="I192" s="392" t="n">
        <f aca="false">'Per item requirement'!S192*'Global Stock listing'!$H$34</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BT192"/>
  <sheetViews>
    <sheetView windowProtection="false"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70918367346939"/>
  </cols>
  <sheetData>
    <row r="1" customFormat="false" ht="92.25" hidden="false" customHeight="false" outlineLevel="0" collapsed="false">
      <c r="A1" s="263" t="s">
        <v>206</v>
      </c>
      <c r="B1" s="263"/>
      <c r="C1" s="263"/>
      <c r="D1" s="263"/>
      <c r="E1" s="263"/>
      <c r="F1" s="263"/>
      <c r="G1" s="26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row>
    <row r="2" customFormat="false" ht="92.25" hidden="false" customHeight="false" outlineLevel="0" collapsed="false">
      <c r="A2" s="263"/>
      <c r="B2" s="263"/>
      <c r="C2" s="263"/>
      <c r="D2" s="263"/>
      <c r="E2" s="263"/>
      <c r="F2" s="263"/>
      <c r="G2" s="26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customFormat="false" ht="92.25" hidden="false" customHeight="false" outlineLevel="0" collapsed="false">
      <c r="A3" s="263"/>
      <c r="B3" s="263"/>
      <c r="C3" s="263"/>
      <c r="D3" s="263"/>
      <c r="E3" s="263"/>
      <c r="F3" s="263"/>
      <c r="G3" s="26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customFormat="false" ht="92.25" hidden="false" customHeight="false" outlineLevel="0" collapsed="false">
      <c r="A4" s="263"/>
      <c r="B4" s="263"/>
      <c r="C4" s="263"/>
      <c r="D4" s="263"/>
      <c r="E4" s="263"/>
      <c r="F4" s="263"/>
      <c r="G4" s="26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row>
    <row r="5" customFormat="false" ht="92.25" hidden="false" customHeight="false" outlineLevel="0" collapsed="false">
      <c r="A5" s="263"/>
      <c r="B5" s="263"/>
      <c r="C5" s="263"/>
      <c r="D5" s="263"/>
      <c r="E5" s="263"/>
      <c r="F5" s="263"/>
      <c r="G5" s="26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customFormat="false" ht="92.25" hidden="false" customHeight="false" outlineLevel="0" collapsed="false">
      <c r="A6" s="263"/>
      <c r="B6" s="263"/>
      <c r="C6" s="263"/>
      <c r="D6" s="263"/>
      <c r="E6" s="263"/>
      <c r="F6" s="263"/>
      <c r="G6" s="26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customFormat="false" ht="92.25" hidden="false" customHeight="false" outlineLevel="0" collapsed="false">
      <c r="A7" s="263"/>
      <c r="B7" s="263"/>
      <c r="C7" s="263"/>
      <c r="D7" s="263"/>
      <c r="E7" s="263"/>
      <c r="F7" s="263"/>
      <c r="G7" s="26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customFormat="false" ht="92.25" hidden="false" customHeight="false" outlineLevel="0" collapsed="false">
      <c r="A8" s="263"/>
      <c r="B8" s="263"/>
      <c r="C8" s="263"/>
      <c r="D8" s="263"/>
      <c r="E8" s="263"/>
      <c r="F8" s="263"/>
      <c r="G8" s="26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customFormat="false" ht="409.5" hidden="false" customHeight="false" outlineLevel="0" collapsed="false">
      <c r="A9" s="265" t="s">
        <v>207</v>
      </c>
      <c r="B9" s="265"/>
      <c r="C9" s="265"/>
      <c r="D9" s="265"/>
      <c r="E9" s="265"/>
      <c r="F9" s="265"/>
      <c r="G9" s="265"/>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customFormat="false" ht="18.75" hidden="false" customHeight="false" outlineLevel="0" collapsed="false">
      <c r="A10" s="265"/>
      <c r="B10" s="265"/>
      <c r="C10" s="265"/>
      <c r="D10" s="265"/>
      <c r="E10" s="265"/>
      <c r="F10" s="265"/>
      <c r="G10" s="265"/>
      <c r="H10" s="270" t="s">
        <v>209</v>
      </c>
      <c r="I10" s="270"/>
      <c r="J10" s="270"/>
      <c r="K10" s="270"/>
      <c r="L10" s="270"/>
      <c r="M10" s="270"/>
      <c r="N10" s="270"/>
      <c r="O10" s="270"/>
      <c r="P10" s="270"/>
      <c r="Q10" s="270"/>
    </row>
    <row r="11" customFormat="false" ht="30" hidden="false" customHeight="false" outlineLevel="0" collapsed="false">
      <c r="A11" s="265"/>
      <c r="B11" s="265"/>
      <c r="C11" s="265"/>
      <c r="D11" s="265"/>
      <c r="E11" s="265"/>
      <c r="F11" s="265"/>
      <c r="G11" s="265"/>
      <c r="H11" s="279" t="s">
        <v>41</v>
      </c>
      <c r="I11" s="279" t="s">
        <v>43</v>
      </c>
      <c r="J11" s="279" t="s">
        <v>44</v>
      </c>
      <c r="K11" s="280" t="n">
        <f aca="false">'Additional items'!$B$3</f>
        <v>0</v>
      </c>
      <c r="L11" s="280" t="n">
        <f aca="false">'Additional items'!$B$4</f>
        <v>0</v>
      </c>
      <c r="M11" s="280" t="n">
        <f aca="false">'Additional items'!$B$5</f>
        <v>0</v>
      </c>
      <c r="N11" s="280" t="n">
        <f aca="false">'Additional items'!$B$6</f>
        <v>0</v>
      </c>
      <c r="O11" s="280" t="n">
        <f aca="false">'Additional items'!$B$7</f>
        <v>0</v>
      </c>
      <c r="P11" s="280" t="n">
        <f aca="false">'Additional items'!$B$8</f>
        <v>0</v>
      </c>
      <c r="Q11" s="280" t="n">
        <f aca="false">'Additional items'!$B$9</f>
        <v>0</v>
      </c>
    </row>
    <row r="12" customFormat="false" ht="18.75" hidden="false" customHeight="false" outlineLevel="0" collapsed="false">
      <c r="A12" s="265"/>
      <c r="B12" s="265"/>
      <c r="C12" s="265"/>
      <c r="D12" s="265"/>
      <c r="E12" s="265"/>
      <c r="F12" s="265"/>
      <c r="G12" s="265"/>
      <c r="H12" s="279"/>
      <c r="I12" s="279"/>
      <c r="J12" s="279"/>
      <c r="K12" s="279"/>
      <c r="L12" s="279"/>
      <c r="M12" s="279"/>
      <c r="N12" s="279"/>
      <c r="O12" s="279"/>
      <c r="P12" s="279"/>
      <c r="Q12" s="279"/>
    </row>
    <row r="13" customFormat="false" ht="18.75" hidden="false" customHeight="false" outlineLevel="0" collapsed="false">
      <c r="A13" s="265"/>
      <c r="B13" s="265"/>
      <c r="C13" s="265"/>
      <c r="D13" s="265"/>
      <c r="E13" s="265"/>
      <c r="F13" s="265"/>
      <c r="G13" s="265"/>
      <c r="H13" s="279"/>
      <c r="I13" s="279"/>
      <c r="J13" s="279"/>
      <c r="K13" s="279"/>
      <c r="L13" s="279"/>
      <c r="M13" s="279"/>
      <c r="N13" s="279"/>
      <c r="O13" s="279"/>
      <c r="P13" s="279"/>
      <c r="Q13" s="279"/>
    </row>
    <row r="14" customFormat="false" ht="18.75" hidden="false" customHeight="false" outlineLevel="0" collapsed="false">
      <c r="A14" s="281"/>
      <c r="B14" s="281"/>
      <c r="C14" s="281"/>
      <c r="D14" s="281"/>
      <c r="E14" s="281"/>
      <c r="F14" s="281"/>
      <c r="G14" s="281"/>
      <c r="H14" s="279"/>
      <c r="I14" s="279"/>
      <c r="J14" s="279"/>
      <c r="K14" s="279"/>
      <c r="L14" s="279"/>
      <c r="M14" s="279"/>
      <c r="N14" s="279"/>
      <c r="O14" s="279"/>
      <c r="P14" s="279"/>
      <c r="Q14" s="279"/>
    </row>
    <row r="15" customFormat="false" ht="30" hidden="false" customHeight="false" outlineLevel="0" collapsed="false">
      <c r="A15" s="284"/>
      <c r="B15" s="284"/>
      <c r="C15" s="284"/>
      <c r="D15" s="284"/>
      <c r="E15" s="284"/>
      <c r="F15" s="285" t="s">
        <v>210</v>
      </c>
      <c r="G15" s="446" t="s">
        <v>36</v>
      </c>
      <c r="H15" s="296" t="str">
        <f aca="false">IF('Per item requirement'!BH15="","",'Per item requirement'!BH15)</f>
        <v>?</v>
      </c>
      <c r="I15" s="296" t="str">
        <f aca="false">IF('Per item requirement'!BI15="","",'Per item requirement'!BI15)</f>
        <v>?</v>
      </c>
      <c r="J15" s="296" t="str">
        <f aca="false">IF('Per item requirement'!BJ15="","",'Per item requirement'!BJ15)</f>
        <v>?</v>
      </c>
      <c r="K15" s="296" t="str">
        <f aca="false">IF('Per item requirement'!BK15="","",'Per item requirement'!BK15)</f>
        <v>?</v>
      </c>
      <c r="L15" s="296" t="str">
        <f aca="false">IF('Per item requirement'!BL15="","",'Per item requirement'!BL15)</f>
        <v>?</v>
      </c>
      <c r="M15" s="296" t="str">
        <f aca="false">IF('Per item requirement'!BM15="","",'Per item requirement'!BM15)</f>
        <v>?</v>
      </c>
      <c r="N15" s="296" t="str">
        <f aca="false">IF('Per item requirement'!BN15="","",'Per item requirement'!BN15)</f>
        <v>?</v>
      </c>
      <c r="O15" s="296" t="str">
        <f aca="false">IF('Per item requirement'!BO15="","",'Per item requirement'!BO15)</f>
        <v>?</v>
      </c>
      <c r="P15" s="296" t="str">
        <f aca="false">IF('Per item requirement'!BP15="","",'Per item requirement'!BP15)</f>
        <v>?</v>
      </c>
      <c r="Q15" s="296" t="str">
        <f aca="false">IF('Per item requirement'!BQ15="","",'Per item requirement'!BQ15)</f>
        <v>?</v>
      </c>
    </row>
    <row r="16" customFormat="false" ht="15" hidden="false" customHeight="false" outlineLevel="0" collapsed="false">
      <c r="A16" s="297"/>
      <c r="B16" s="285"/>
      <c r="C16" s="285"/>
      <c r="D16" s="285"/>
      <c r="E16" s="285"/>
      <c r="F16" s="285"/>
      <c r="G16" s="447"/>
      <c r="H16" s="308"/>
      <c r="I16" s="308"/>
      <c r="J16" s="308"/>
      <c r="K16" s="308"/>
      <c r="L16" s="308"/>
      <c r="M16" s="308"/>
      <c r="N16" s="308"/>
      <c r="O16" s="308"/>
      <c r="P16" s="308"/>
      <c r="Q16" s="308"/>
    </row>
    <row r="17" customFormat="false" ht="234" hidden="false" customHeight="false" outlineLevel="0" collapsed="false">
      <c r="A17" s="309" t="s">
        <v>62</v>
      </c>
      <c r="B17" s="310" t="s">
        <v>82</v>
      </c>
      <c r="C17" s="310"/>
      <c r="D17" s="310"/>
      <c r="E17" s="310"/>
      <c r="F17" s="310"/>
      <c r="G17" s="448" t="n">
        <f aca="false">SUM(H17:Q17)</f>
        <v>0</v>
      </c>
      <c r="H17" s="311" t="n">
        <f aca="false">'Per item requirement'!BH17*'Global Stock listing'!$G$12</f>
        <v>0</v>
      </c>
      <c r="I17" s="311" t="n">
        <f aca="false">'Per item requirement'!BI17*'Global Stock listing'!$G$13</f>
        <v>0</v>
      </c>
      <c r="J17" s="311" t="n">
        <f aca="false">'Per item requirement'!BJ17*'Global Stock listing'!$G$14</f>
        <v>0</v>
      </c>
      <c r="K17" s="311" t="n">
        <f aca="false">'Per item requirement'!BK17*'Global Stock listing'!$G$15</f>
        <v>0</v>
      </c>
      <c r="L17" s="311" t="n">
        <f aca="false">'Per item requirement'!BL17*'Global Stock listing'!$G$16</f>
        <v>0</v>
      </c>
      <c r="M17" s="311" t="n">
        <f aca="false">'Per item requirement'!BM17*'Global Stock listing'!$G$17</f>
        <v>0</v>
      </c>
      <c r="N17" s="311" t="n">
        <f aca="false">'Per item requirement'!BN17*'Global Stock listing'!$G$18</f>
        <v>0</v>
      </c>
      <c r="O17" s="311" t="n">
        <f aca="false">'Per item requirement'!BO17*'Global Stock listing'!$G$19</f>
        <v>0</v>
      </c>
      <c r="P17" s="311" t="n">
        <f aca="false">'Per item requirement'!BP17*'Global Stock listing'!$G$20</f>
        <v>0</v>
      </c>
      <c r="Q17" s="311" t="n">
        <f aca="false">'Per item requirement'!BQ17*'Global Stock listing'!$G$21</f>
        <v>0</v>
      </c>
    </row>
    <row r="18" customFormat="false" ht="15" hidden="false" customHeight="false" outlineLevel="0" collapsed="false">
      <c r="A18" s="309"/>
      <c r="B18" s="319" t="s">
        <v>83</v>
      </c>
      <c r="C18" s="319"/>
      <c r="D18" s="319"/>
      <c r="E18" s="319"/>
      <c r="F18" s="319"/>
      <c r="G18" s="449" t="n">
        <f aca="false">SUM(H18:Q18)</f>
        <v>0</v>
      </c>
      <c r="H18" s="320" t="n">
        <f aca="false">'Per item requirement'!BH18*'Global Stock listing'!$G$12</f>
        <v>0</v>
      </c>
      <c r="I18" s="320" t="n">
        <f aca="false">'Per item requirement'!BI18*'Global Stock listing'!$G$13</f>
        <v>0</v>
      </c>
      <c r="J18" s="320" t="n">
        <f aca="false">'Per item requirement'!BJ18*'Global Stock listing'!$G$14</f>
        <v>0</v>
      </c>
      <c r="K18" s="320" t="n">
        <f aca="false">'Per item requirement'!BK18*'Global Stock listing'!$G$15</f>
        <v>0</v>
      </c>
      <c r="L18" s="320" t="n">
        <f aca="false">'Per item requirement'!BL18*'Global Stock listing'!$G$16</f>
        <v>0</v>
      </c>
      <c r="M18" s="320" t="n">
        <f aca="false">'Per item requirement'!BM18*'Global Stock listing'!$G$17</f>
        <v>0</v>
      </c>
      <c r="N18" s="320" t="n">
        <f aca="false">'Per item requirement'!BN18*'Global Stock listing'!$G$18</f>
        <v>0</v>
      </c>
      <c r="O18" s="320" t="n">
        <f aca="false">'Per item requirement'!BO18*'Global Stock listing'!$G$19</f>
        <v>0</v>
      </c>
      <c r="P18" s="320" t="n">
        <f aca="false">'Per item requirement'!BP18*'Global Stock listing'!$G$20</f>
        <v>0</v>
      </c>
      <c r="Q18" s="320" t="n">
        <f aca="false">'Per item requirement'!BQ18*'Global Stock listing'!$G$21</f>
        <v>0</v>
      </c>
    </row>
    <row r="19" customFormat="false" ht="15" hidden="false" customHeight="false" outlineLevel="0" collapsed="false">
      <c r="A19" s="309"/>
      <c r="B19" s="319" t="s">
        <v>84</v>
      </c>
      <c r="C19" s="319"/>
      <c r="D19" s="319"/>
      <c r="E19" s="319"/>
      <c r="F19" s="319"/>
      <c r="G19" s="449" t="n">
        <f aca="false">SUM(H19:Q19)</f>
        <v>0</v>
      </c>
      <c r="H19" s="320" t="n">
        <f aca="false">'Per item requirement'!BH19*'Global Stock listing'!$H$44</f>
        <v>0</v>
      </c>
      <c r="I19" s="320" t="n">
        <f aca="false">'Per item requirement'!BI19*'Global Stock listing'!$H$44</f>
        <v>0</v>
      </c>
      <c r="J19" s="320" t="n">
        <f aca="false">'Per item requirement'!BJ19*'Global Stock listing'!$H$44</f>
        <v>0</v>
      </c>
      <c r="K19" s="320" t="n">
        <f aca="false">'Per item requirement'!BK19*'Global Stock listing'!$H$44</f>
        <v>0</v>
      </c>
      <c r="L19" s="320" t="n">
        <f aca="false">'Per item requirement'!BL19*'Global Stock listing'!$H$44</f>
        <v>0</v>
      </c>
      <c r="M19" s="320" t="n">
        <f aca="false">'Per item requirement'!BM19*'Global Stock listing'!$H$44</f>
        <v>0</v>
      </c>
      <c r="N19" s="320" t="n">
        <f aca="false">'Per item requirement'!BN19*'Global Stock listing'!$H$44</f>
        <v>0</v>
      </c>
      <c r="O19" s="320" t="n">
        <f aca="false">'Per item requirement'!BO19*'Global Stock listing'!$H$44</f>
        <v>0</v>
      </c>
      <c r="P19" s="320" t="n">
        <f aca="false">'Per item requirement'!BP19*'Global Stock listing'!$H$44</f>
        <v>0</v>
      </c>
      <c r="Q19" s="320" t="n">
        <f aca="false">'Per item requirement'!BQ19*'Global Stock listing'!$H$44</f>
        <v>0</v>
      </c>
    </row>
    <row r="20" customFormat="false" ht="15" hidden="false" customHeight="false" outlineLevel="0" collapsed="false">
      <c r="A20" s="309"/>
      <c r="B20" s="319" t="s">
        <v>85</v>
      </c>
      <c r="C20" s="319"/>
      <c r="D20" s="319"/>
      <c r="E20" s="319"/>
      <c r="F20" s="319"/>
      <c r="G20" s="449" t="n">
        <f aca="false">SUM(H20:Q20)</f>
        <v>0</v>
      </c>
      <c r="H20" s="320" t="n">
        <f aca="false">'Per item requirement'!BH20*'Global Stock listing'!$H$45</f>
        <v>0</v>
      </c>
      <c r="I20" s="320" t="n">
        <f aca="false">'Per item requirement'!BI20*'Global Stock listing'!$H$45</f>
        <v>0</v>
      </c>
      <c r="J20" s="320" t="n">
        <f aca="false">'Per item requirement'!BJ20*'Global Stock listing'!$H$45</f>
        <v>0</v>
      </c>
      <c r="K20" s="320" t="n">
        <f aca="false">'Per item requirement'!BK20*'Global Stock listing'!$H$45</f>
        <v>0</v>
      </c>
      <c r="L20" s="320" t="n">
        <f aca="false">'Per item requirement'!BL20*'Global Stock listing'!$H$45</f>
        <v>0</v>
      </c>
      <c r="M20" s="320" t="n">
        <f aca="false">'Per item requirement'!BM20*'Global Stock listing'!$H$45</f>
        <v>0</v>
      </c>
      <c r="N20" s="320" t="n">
        <f aca="false">'Per item requirement'!BN20*'Global Stock listing'!$H$45</f>
        <v>0</v>
      </c>
      <c r="O20" s="320" t="n">
        <f aca="false">'Per item requirement'!BO20*'Global Stock listing'!$H$45</f>
        <v>0</v>
      </c>
      <c r="P20" s="320" t="n">
        <f aca="false">'Per item requirement'!BP20*'Global Stock listing'!$H$45</f>
        <v>0</v>
      </c>
      <c r="Q20" s="320" t="n">
        <f aca="false">'Per item requirement'!BQ20*'Global Stock listing'!$H$45</f>
        <v>0</v>
      </c>
    </row>
    <row r="21" customFormat="false" ht="15" hidden="false" customHeight="false" outlineLevel="0" collapsed="false">
      <c r="A21" s="309"/>
      <c r="B21" s="319" t="s">
        <v>86</v>
      </c>
      <c r="C21" s="319"/>
      <c r="D21" s="319"/>
      <c r="E21" s="319"/>
      <c r="F21" s="319"/>
      <c r="G21" s="449" t="n">
        <f aca="false">SUM(H21:Q21)</f>
        <v>0</v>
      </c>
      <c r="H21" s="320" t="n">
        <f aca="false">'Per item requirement'!BH21*'Global Stock listing'!$H$46</f>
        <v>0</v>
      </c>
      <c r="I21" s="320" t="n">
        <f aca="false">'Per item requirement'!BI21*'Global Stock listing'!$H$46</f>
        <v>0</v>
      </c>
      <c r="J21" s="320" t="n">
        <f aca="false">'Per item requirement'!BJ21*'Global Stock listing'!$H$46</f>
        <v>0</v>
      </c>
      <c r="K21" s="320" t="n">
        <f aca="false">'Per item requirement'!BK21*'Global Stock listing'!$H$46</f>
        <v>0</v>
      </c>
      <c r="L21" s="320" t="n">
        <f aca="false">'Per item requirement'!BL21*'Global Stock listing'!$H$46</f>
        <v>0</v>
      </c>
      <c r="M21" s="320" t="n">
        <f aca="false">'Per item requirement'!BM21*'Global Stock listing'!$H$46</f>
        <v>0</v>
      </c>
      <c r="N21" s="320" t="n">
        <f aca="false">'Per item requirement'!BN21*'Global Stock listing'!$H$46</f>
        <v>0</v>
      </c>
      <c r="O21" s="320" t="n">
        <f aca="false">'Per item requirement'!BO21*'Global Stock listing'!$H$46</f>
        <v>0</v>
      </c>
      <c r="P21" s="320" t="n">
        <f aca="false">'Per item requirement'!BP21*'Global Stock listing'!$H$46</f>
        <v>0</v>
      </c>
      <c r="Q21" s="320" t="n">
        <f aca="false">'Per item requirement'!BQ21*'Global Stock listing'!$H$46</f>
        <v>0</v>
      </c>
    </row>
    <row r="22" customFormat="false" ht="15" hidden="false" customHeight="false" outlineLevel="0" collapsed="false">
      <c r="A22" s="309"/>
      <c r="B22" s="319" t="s">
        <v>87</v>
      </c>
      <c r="C22" s="319"/>
      <c r="D22" s="319"/>
      <c r="E22" s="319"/>
      <c r="F22" s="319"/>
      <c r="G22" s="449" t="n">
        <f aca="false">SUM(H22:Q22)</f>
        <v>0</v>
      </c>
      <c r="H22" s="320" t="n">
        <f aca="false">'Per item requirement'!BH22*'Global Stock listing'!$H$47</f>
        <v>0</v>
      </c>
      <c r="I22" s="320" t="n">
        <f aca="false">'Per item requirement'!BI22*'Global Stock listing'!$H$47</f>
        <v>0</v>
      </c>
      <c r="J22" s="320" t="n">
        <f aca="false">'Per item requirement'!BJ22*'Global Stock listing'!$H$47</f>
        <v>0</v>
      </c>
      <c r="K22" s="320" t="n">
        <f aca="false">'Per item requirement'!BK22*'Global Stock listing'!$H$47</f>
        <v>0</v>
      </c>
      <c r="L22" s="320" t="n">
        <f aca="false">'Per item requirement'!BL22*'Global Stock listing'!$H$47</f>
        <v>0</v>
      </c>
      <c r="M22" s="320" t="n">
        <f aca="false">'Per item requirement'!BM22*'Global Stock listing'!$H$47</f>
        <v>0</v>
      </c>
      <c r="N22" s="320" t="n">
        <f aca="false">'Per item requirement'!BN22*'Global Stock listing'!$H$47</f>
        <v>0</v>
      </c>
      <c r="O22" s="320" t="n">
        <f aca="false">'Per item requirement'!BO22*'Global Stock listing'!$H$47</f>
        <v>0</v>
      </c>
      <c r="P22" s="320" t="n">
        <f aca="false">'Per item requirement'!BP22*'Global Stock listing'!$H$47</f>
        <v>0</v>
      </c>
      <c r="Q22" s="320" t="n">
        <f aca="false">'Per item requirement'!BQ22*'Global Stock listing'!$H$47</f>
        <v>0</v>
      </c>
    </row>
    <row r="23" customFormat="false" ht="15" hidden="false" customHeight="false" outlineLevel="0" collapsed="false">
      <c r="A23" s="309"/>
      <c r="B23" s="319" t="s">
        <v>88</v>
      </c>
      <c r="C23" s="319"/>
      <c r="D23" s="319"/>
      <c r="E23" s="319"/>
      <c r="F23" s="319"/>
      <c r="G23" s="449" t="n">
        <f aca="false">SUM(H23:Q23)</f>
        <v>0</v>
      </c>
      <c r="H23" s="320" t="n">
        <f aca="false">'Per item requirement'!BH23*'Global Stock listing'!$H$48</f>
        <v>0</v>
      </c>
      <c r="I23" s="320" t="n">
        <f aca="false">'Per item requirement'!BI23*'Global Stock listing'!$H$48</f>
        <v>0</v>
      </c>
      <c r="J23" s="320" t="n">
        <f aca="false">'Per item requirement'!BJ23*'Global Stock listing'!$H$48</f>
        <v>0</v>
      </c>
      <c r="K23" s="320" t="n">
        <f aca="false">'Per item requirement'!BK23*'Global Stock listing'!$H$48</f>
        <v>0</v>
      </c>
      <c r="L23" s="320" t="n">
        <f aca="false">'Per item requirement'!BL23*'Global Stock listing'!$H$48</f>
        <v>0</v>
      </c>
      <c r="M23" s="320" t="n">
        <f aca="false">'Per item requirement'!BM23*'Global Stock listing'!$H$48</f>
        <v>0</v>
      </c>
      <c r="N23" s="320" t="n">
        <f aca="false">'Per item requirement'!BN23*'Global Stock listing'!$H$48</f>
        <v>0</v>
      </c>
      <c r="O23" s="320" t="n">
        <f aca="false">'Per item requirement'!BO23*'Global Stock listing'!$H$48</f>
        <v>0</v>
      </c>
      <c r="P23" s="320" t="n">
        <f aca="false">'Per item requirement'!BP23*'Global Stock listing'!$H$48</f>
        <v>0</v>
      </c>
      <c r="Q23" s="320" t="n">
        <f aca="false">'Per item requirement'!BQ23*'Global Stock listing'!$H$48</f>
        <v>0</v>
      </c>
    </row>
    <row r="24" customFormat="false" ht="15" hidden="false" customHeight="false" outlineLevel="0" collapsed="false">
      <c r="A24" s="309"/>
      <c r="B24" s="319" t="s">
        <v>81</v>
      </c>
      <c r="C24" s="319"/>
      <c r="D24" s="319"/>
      <c r="E24" s="319"/>
      <c r="F24" s="319"/>
      <c r="G24" s="449" t="n">
        <f aca="false">SUM(H24:Q24)</f>
        <v>0</v>
      </c>
      <c r="H24" s="320" t="n">
        <f aca="false">'Per item requirement'!BH24*'Global Stock listing'!$G$12</f>
        <v>0</v>
      </c>
      <c r="I24" s="320" t="n">
        <f aca="false">'Per item requirement'!BI24*'Global Stock listing'!$G$13</f>
        <v>0</v>
      </c>
      <c r="J24" s="320" t="n">
        <f aca="false">'Per item requirement'!BJ24*'Global Stock listing'!$G$14</f>
        <v>0</v>
      </c>
      <c r="K24" s="320" t="n">
        <f aca="false">'Per item requirement'!BK24*'Global Stock listing'!$G$15</f>
        <v>0</v>
      </c>
      <c r="L24" s="320" t="n">
        <f aca="false">'Per item requirement'!BL24*'Global Stock listing'!$G$16</f>
        <v>0</v>
      </c>
      <c r="M24" s="320" t="n">
        <f aca="false">'Per item requirement'!BM24*'Global Stock listing'!$G$17</f>
        <v>0</v>
      </c>
      <c r="N24" s="320" t="n">
        <f aca="false">'Per item requirement'!BN24*'Global Stock listing'!$G$18</f>
        <v>0</v>
      </c>
      <c r="O24" s="320" t="n">
        <f aca="false">'Per item requirement'!BO24*'Global Stock listing'!$G$19</f>
        <v>0</v>
      </c>
      <c r="P24" s="320" t="n">
        <f aca="false">'Per item requirement'!BP24*'Global Stock listing'!$G$20</f>
        <v>0</v>
      </c>
      <c r="Q24" s="320" t="n">
        <f aca="false">'Per item requirement'!BQ24*'Global Stock listing'!$G$21</f>
        <v>0</v>
      </c>
    </row>
    <row r="25" customFormat="false" ht="15" hidden="false" customHeight="false" outlineLevel="0" collapsed="false">
      <c r="A25" s="309"/>
      <c r="B25" s="319" t="s">
        <v>80</v>
      </c>
      <c r="C25" s="319"/>
      <c r="D25" s="319"/>
      <c r="E25" s="319"/>
      <c r="F25" s="319"/>
      <c r="G25" s="449" t="n">
        <f aca="false">SUM(H25:Q25)</f>
        <v>0</v>
      </c>
      <c r="H25" s="320" t="n">
        <f aca="false">'Per item requirement'!BH25*'Global Stock listing'!$G$12</f>
        <v>0</v>
      </c>
      <c r="I25" s="320" t="n">
        <f aca="false">'Per item requirement'!BI25*'Global Stock listing'!$G$13</f>
        <v>0</v>
      </c>
      <c r="J25" s="320" t="n">
        <f aca="false">'Per item requirement'!BJ25*'Global Stock listing'!$G$14</f>
        <v>0</v>
      </c>
      <c r="K25" s="320" t="n">
        <f aca="false">'Per item requirement'!BK25*'Global Stock listing'!$G$15</f>
        <v>0</v>
      </c>
      <c r="L25" s="320" t="n">
        <f aca="false">'Per item requirement'!BL25*'Global Stock listing'!$G$16</f>
        <v>0</v>
      </c>
      <c r="M25" s="320" t="n">
        <f aca="false">'Per item requirement'!BM25*'Global Stock listing'!$G$17</f>
        <v>0</v>
      </c>
      <c r="N25" s="320" t="n">
        <f aca="false">'Per item requirement'!BN25*'Global Stock listing'!$G$18</f>
        <v>0</v>
      </c>
      <c r="O25" s="320" t="n">
        <f aca="false">'Per item requirement'!BO25*'Global Stock listing'!$G$19</f>
        <v>0</v>
      </c>
      <c r="P25" s="320" t="n">
        <f aca="false">'Per item requirement'!BP25*'Global Stock listing'!$G$20</f>
        <v>0</v>
      </c>
      <c r="Q25" s="320" t="n">
        <f aca="false">'Per item requirement'!BQ25*'Global Stock listing'!$G$21</f>
        <v>0</v>
      </c>
    </row>
    <row r="26" customFormat="false" ht="15" hidden="false" customHeight="false" outlineLevel="0" collapsed="false">
      <c r="A26" s="309"/>
      <c r="B26" s="319" t="s">
        <v>78</v>
      </c>
      <c r="C26" s="319"/>
      <c r="D26" s="319"/>
      <c r="E26" s="319"/>
      <c r="F26" s="319"/>
      <c r="G26" s="449" t="n">
        <f aca="false">SUM(H26:Q26)</f>
        <v>0</v>
      </c>
      <c r="H26" s="320" t="n">
        <f aca="false">'Per item requirement'!BH26*'Global Stock listing'!$G$12</f>
        <v>0</v>
      </c>
      <c r="I26" s="320" t="n">
        <f aca="false">'Per item requirement'!BI26*'Global Stock listing'!$G$13</f>
        <v>0</v>
      </c>
      <c r="J26" s="320" t="n">
        <f aca="false">'Per item requirement'!BJ26*'Global Stock listing'!$G$14</f>
        <v>0</v>
      </c>
      <c r="K26" s="320" t="n">
        <f aca="false">'Per item requirement'!BK26*'Global Stock listing'!$G$15</f>
        <v>0</v>
      </c>
      <c r="L26" s="320" t="n">
        <f aca="false">'Per item requirement'!BL26*'Global Stock listing'!$G$16</f>
        <v>0</v>
      </c>
      <c r="M26" s="320" t="n">
        <f aca="false">'Per item requirement'!BM26*'Global Stock listing'!$G$17</f>
        <v>0</v>
      </c>
      <c r="N26" s="320" t="n">
        <f aca="false">'Per item requirement'!BN26*'Global Stock listing'!$G$18</f>
        <v>0</v>
      </c>
      <c r="O26" s="320" t="n">
        <f aca="false">'Per item requirement'!BO26*'Global Stock listing'!$G$19</f>
        <v>0</v>
      </c>
      <c r="P26" s="320" t="n">
        <f aca="false">'Per item requirement'!BP26*'Global Stock listing'!$G$20</f>
        <v>0</v>
      </c>
      <c r="Q26" s="320" t="n">
        <f aca="false">'Per item requirement'!BQ26*'Global Stock listing'!$G$21</f>
        <v>0</v>
      </c>
    </row>
    <row r="27" customFormat="false" ht="15" hidden="false" customHeight="false" outlineLevel="0" collapsed="false">
      <c r="A27" s="309"/>
      <c r="B27" s="319" t="s">
        <v>89</v>
      </c>
      <c r="C27" s="319"/>
      <c r="D27" s="319"/>
      <c r="E27" s="319"/>
      <c r="F27" s="319"/>
      <c r="G27" s="449" t="n">
        <f aca="false">SUM(H27:Q27)</f>
        <v>0</v>
      </c>
      <c r="H27" s="320" t="n">
        <f aca="false">'Per item requirement'!BH27*'Global Stock listing'!$H$49</f>
        <v>0</v>
      </c>
      <c r="I27" s="320" t="n">
        <f aca="false">'Per item requirement'!BI27*'Global Stock listing'!$H$49</f>
        <v>0</v>
      </c>
      <c r="J27" s="320" t="n">
        <f aca="false">'Per item requirement'!BJ27*'Global Stock listing'!$H$49</f>
        <v>0</v>
      </c>
      <c r="K27" s="320" t="n">
        <f aca="false">'Per item requirement'!BK27*'Global Stock listing'!$H$49</f>
        <v>0</v>
      </c>
      <c r="L27" s="320" t="n">
        <f aca="false">'Per item requirement'!BL27*'Global Stock listing'!$H$49</f>
        <v>0</v>
      </c>
      <c r="M27" s="320" t="n">
        <f aca="false">'Per item requirement'!BM27*'Global Stock listing'!$H$49</f>
        <v>0</v>
      </c>
      <c r="N27" s="320" t="n">
        <f aca="false">'Per item requirement'!BN27*'Global Stock listing'!$H$49</f>
        <v>0</v>
      </c>
      <c r="O27" s="320" t="n">
        <f aca="false">'Per item requirement'!BO27*'Global Stock listing'!$H$49</f>
        <v>0</v>
      </c>
      <c r="P27" s="320" t="n">
        <f aca="false">'Per item requirement'!BP27*'Global Stock listing'!$H$49</f>
        <v>0</v>
      </c>
      <c r="Q27" s="320" t="n">
        <f aca="false">'Per item requirement'!BQ27*'Global Stock listing'!$H$49</f>
        <v>0</v>
      </c>
    </row>
    <row r="28" customFormat="false" ht="15" hidden="false" customHeight="false" outlineLevel="0" collapsed="false">
      <c r="A28" s="309"/>
      <c r="B28" s="319" t="s">
        <v>65</v>
      </c>
      <c r="C28" s="319"/>
      <c r="D28" s="319"/>
      <c r="E28" s="319"/>
      <c r="F28" s="319"/>
      <c r="G28" s="449" t="n">
        <f aca="false">SUM(H28:Q28)</f>
        <v>0</v>
      </c>
      <c r="H28" s="320" t="n">
        <f aca="false">'Per item requirement'!BH28*'Global Stock listing'!$G$12</f>
        <v>0</v>
      </c>
      <c r="I28" s="320" t="n">
        <f aca="false">'Per item requirement'!BI28*'Global Stock listing'!$G$13</f>
        <v>0</v>
      </c>
      <c r="J28" s="320" t="n">
        <f aca="false">'Per item requirement'!BJ28*'Global Stock listing'!$G$14</f>
        <v>0</v>
      </c>
      <c r="K28" s="320" t="n">
        <f aca="false">'Per item requirement'!BK28*'Global Stock listing'!$G$15</f>
        <v>0</v>
      </c>
      <c r="L28" s="320" t="n">
        <f aca="false">'Per item requirement'!BL28*'Global Stock listing'!$G$16</f>
        <v>0</v>
      </c>
      <c r="M28" s="320" t="n">
        <f aca="false">'Per item requirement'!BM28*'Global Stock listing'!$G$17</f>
        <v>0</v>
      </c>
      <c r="N28" s="320" t="n">
        <f aca="false">'Per item requirement'!BN28*'Global Stock listing'!$G$18</f>
        <v>0</v>
      </c>
      <c r="O28" s="320" t="n">
        <f aca="false">'Per item requirement'!BO28*'Global Stock listing'!$G$19</f>
        <v>0</v>
      </c>
      <c r="P28" s="320" t="n">
        <f aca="false">'Per item requirement'!BP28*'Global Stock listing'!$G$20</f>
        <v>0</v>
      </c>
      <c r="Q28" s="320" t="n">
        <f aca="false">'Per item requirement'!BQ28*'Global Stock listing'!$G$21</f>
        <v>0</v>
      </c>
    </row>
    <row r="29" customFormat="false" ht="15" hidden="false" customHeight="false" outlineLevel="0" collapsed="false">
      <c r="A29" s="309"/>
      <c r="B29" s="319" t="s">
        <v>64</v>
      </c>
      <c r="C29" s="319"/>
      <c r="D29" s="319"/>
      <c r="E29" s="319"/>
      <c r="F29" s="319"/>
      <c r="G29" s="449" t="n">
        <f aca="false">SUM(H29:Q29)</f>
        <v>0</v>
      </c>
      <c r="H29" s="320" t="n">
        <f aca="false">'Per item requirement'!BH29*'Global Stock listing'!$G$12</f>
        <v>0</v>
      </c>
      <c r="I29" s="320" t="n">
        <f aca="false">'Per item requirement'!BI29*'Global Stock listing'!$G$13</f>
        <v>0</v>
      </c>
      <c r="J29" s="320" t="n">
        <f aca="false">'Per item requirement'!BJ29*'Global Stock listing'!$G$14</f>
        <v>0</v>
      </c>
      <c r="K29" s="320" t="n">
        <f aca="false">'Per item requirement'!BK29*'Global Stock listing'!$G$15</f>
        <v>0</v>
      </c>
      <c r="L29" s="320" t="n">
        <f aca="false">'Per item requirement'!BL29*'Global Stock listing'!$G$16</f>
        <v>0</v>
      </c>
      <c r="M29" s="320" t="n">
        <f aca="false">'Per item requirement'!BM29*'Global Stock listing'!$G$17</f>
        <v>0</v>
      </c>
      <c r="N29" s="320" t="n">
        <f aca="false">'Per item requirement'!BN29*'Global Stock listing'!$G$18</f>
        <v>0</v>
      </c>
      <c r="O29" s="320" t="n">
        <f aca="false">'Per item requirement'!BO29*'Global Stock listing'!$G$19</f>
        <v>0</v>
      </c>
      <c r="P29" s="320" t="n">
        <f aca="false">'Per item requirement'!BP29*'Global Stock listing'!$G$20</f>
        <v>0</v>
      </c>
      <c r="Q29" s="320" t="n">
        <f aca="false">'Per item requirement'!BQ29*'Global Stock listing'!$G$21</f>
        <v>0</v>
      </c>
    </row>
    <row r="30" customFormat="false" ht="15" hidden="false" customHeight="false" outlineLevel="0" collapsed="false">
      <c r="A30" s="309"/>
      <c r="B30" s="319" t="s">
        <v>90</v>
      </c>
      <c r="C30" s="319"/>
      <c r="D30" s="319"/>
      <c r="E30" s="319"/>
      <c r="F30" s="319"/>
      <c r="G30" s="449" t="n">
        <f aca="false">SUM(H30:Q30)</f>
        <v>0</v>
      </c>
      <c r="H30" s="320" t="n">
        <f aca="false">'Per item requirement'!BH30*'Global Stock listing'!$H$50</f>
        <v>0</v>
      </c>
      <c r="I30" s="320" t="n">
        <f aca="false">'Per item requirement'!BI30*'Global Stock listing'!$H$50</f>
        <v>0</v>
      </c>
      <c r="J30" s="320" t="n">
        <f aca="false">'Per item requirement'!BJ30*'Global Stock listing'!$H$50</f>
        <v>0</v>
      </c>
      <c r="K30" s="320" t="n">
        <f aca="false">'Per item requirement'!BK30*'Global Stock listing'!$H$50</f>
        <v>0</v>
      </c>
      <c r="L30" s="320" t="n">
        <f aca="false">'Per item requirement'!BL30*'Global Stock listing'!$H$50</f>
        <v>0</v>
      </c>
      <c r="M30" s="320" t="n">
        <f aca="false">'Per item requirement'!BM30*'Global Stock listing'!$H$50</f>
        <v>0</v>
      </c>
      <c r="N30" s="320" t="n">
        <f aca="false">'Per item requirement'!BN30*'Global Stock listing'!$H$50</f>
        <v>0</v>
      </c>
      <c r="O30" s="320" t="n">
        <f aca="false">'Per item requirement'!BO30*'Global Stock listing'!$H$50</f>
        <v>0</v>
      </c>
      <c r="P30" s="320" t="n">
        <f aca="false">'Per item requirement'!BP30*'Global Stock listing'!$H$50</f>
        <v>0</v>
      </c>
      <c r="Q30" s="320" t="n">
        <f aca="false">'Per item requirement'!BQ30*'Global Stock listing'!$H$50</f>
        <v>0</v>
      </c>
    </row>
    <row r="31" customFormat="false" ht="15" hidden="false" customHeight="false" outlineLevel="0" collapsed="false">
      <c r="A31" s="309"/>
      <c r="B31" s="319" t="s">
        <v>91</v>
      </c>
      <c r="C31" s="319"/>
      <c r="D31" s="319"/>
      <c r="E31" s="319"/>
      <c r="F31" s="319"/>
      <c r="G31" s="449" t="n">
        <f aca="false">SUM(H31:Q31)</f>
        <v>0</v>
      </c>
      <c r="H31" s="320" t="n">
        <f aca="false">'Per item requirement'!BH31*'Global Stock listing'!$H$51</f>
        <v>0</v>
      </c>
      <c r="I31" s="320" t="n">
        <f aca="false">'Per item requirement'!BI31*'Global Stock listing'!$H$51</f>
        <v>0</v>
      </c>
      <c r="J31" s="320" t="n">
        <f aca="false">'Per item requirement'!BJ31*'Global Stock listing'!$H$51</f>
        <v>0</v>
      </c>
      <c r="K31" s="320" t="n">
        <f aca="false">'Per item requirement'!BK31*'Global Stock listing'!$H$51</f>
        <v>0</v>
      </c>
      <c r="L31" s="320" t="n">
        <f aca="false">'Per item requirement'!BL31*'Global Stock listing'!$H$51</f>
        <v>0</v>
      </c>
      <c r="M31" s="320" t="n">
        <f aca="false">'Per item requirement'!BM31*'Global Stock listing'!$H$51</f>
        <v>0</v>
      </c>
      <c r="N31" s="320" t="n">
        <f aca="false">'Per item requirement'!BN31*'Global Stock listing'!$H$51</f>
        <v>0</v>
      </c>
      <c r="O31" s="320" t="n">
        <f aca="false">'Per item requirement'!BO31*'Global Stock listing'!$H$51</f>
        <v>0</v>
      </c>
      <c r="P31" s="320" t="n">
        <f aca="false">'Per item requirement'!BP31*'Global Stock listing'!$H$51</f>
        <v>0</v>
      </c>
      <c r="Q31" s="320" t="n">
        <f aca="false">'Per item requirement'!BQ31*'Global Stock listing'!$H$51</f>
        <v>0</v>
      </c>
    </row>
    <row r="32" customFormat="false" ht="15" hidden="false" customHeight="false" outlineLevel="0" collapsed="false">
      <c r="A32" s="309"/>
      <c r="B32" s="319" t="s">
        <v>92</v>
      </c>
      <c r="C32" s="319"/>
      <c r="D32" s="319"/>
      <c r="E32" s="319"/>
      <c r="F32" s="319"/>
      <c r="G32" s="449" t="n">
        <f aca="false">SUM(H32:Q32)</f>
        <v>0</v>
      </c>
      <c r="H32" s="320" t="n">
        <f aca="false">'Per item requirement'!BH32*'Global Stock listing'!$H$52</f>
        <v>0</v>
      </c>
      <c r="I32" s="320" t="n">
        <f aca="false">'Per item requirement'!BI32*'Global Stock listing'!$H$52</f>
        <v>0</v>
      </c>
      <c r="J32" s="320" t="n">
        <f aca="false">'Per item requirement'!BJ32*'Global Stock listing'!$H$52</f>
        <v>0</v>
      </c>
      <c r="K32" s="320" t="n">
        <f aca="false">'Per item requirement'!BK32*'Global Stock listing'!$H$52</f>
        <v>0</v>
      </c>
      <c r="L32" s="320" t="n">
        <f aca="false">'Per item requirement'!BL32*'Global Stock listing'!$H$52</f>
        <v>0</v>
      </c>
      <c r="M32" s="320" t="n">
        <f aca="false">'Per item requirement'!BM32*'Global Stock listing'!$H$52</f>
        <v>0</v>
      </c>
      <c r="N32" s="320" t="n">
        <f aca="false">'Per item requirement'!BN32*'Global Stock listing'!$H$52</f>
        <v>0</v>
      </c>
      <c r="O32" s="320" t="n">
        <f aca="false">'Per item requirement'!BO32*'Global Stock listing'!$H$52</f>
        <v>0</v>
      </c>
      <c r="P32" s="320" t="n">
        <f aca="false">'Per item requirement'!BP32*'Global Stock listing'!$H$52</f>
        <v>0</v>
      </c>
      <c r="Q32" s="320" t="n">
        <f aca="false">'Per item requirement'!BQ32*'Global Stock listing'!$H$52</f>
        <v>0</v>
      </c>
    </row>
    <row r="33" customFormat="false" ht="15" hidden="false" customHeight="false" outlineLevel="0" collapsed="false">
      <c r="A33" s="309"/>
      <c r="B33" s="319" t="s">
        <v>76</v>
      </c>
      <c r="C33" s="319"/>
      <c r="D33" s="319"/>
      <c r="E33" s="319"/>
      <c r="F33" s="319"/>
      <c r="G33" s="449" t="n">
        <f aca="false">SUM(H33:Q33)</f>
        <v>0</v>
      </c>
      <c r="H33" s="320" t="n">
        <f aca="false">'Per item requirement'!BH33*'Global Stock listing'!$G$12</f>
        <v>0</v>
      </c>
      <c r="I33" s="320" t="n">
        <f aca="false">'Per item requirement'!BI33*'Global Stock listing'!$G$13</f>
        <v>0</v>
      </c>
      <c r="J33" s="320" t="n">
        <f aca="false">'Per item requirement'!BJ33*'Global Stock listing'!$G$14</f>
        <v>0</v>
      </c>
      <c r="K33" s="320" t="n">
        <f aca="false">'Per item requirement'!BK33*'Global Stock listing'!$G$15</f>
        <v>0</v>
      </c>
      <c r="L33" s="320" t="n">
        <f aca="false">'Per item requirement'!BL33*'Global Stock listing'!$G$16</f>
        <v>0</v>
      </c>
      <c r="M33" s="320" t="n">
        <f aca="false">'Per item requirement'!BM33*'Global Stock listing'!$G$17</f>
        <v>0</v>
      </c>
      <c r="N33" s="320" t="n">
        <f aca="false">'Per item requirement'!BN33*'Global Stock listing'!$G$18</f>
        <v>0</v>
      </c>
      <c r="O33" s="320" t="n">
        <f aca="false">'Per item requirement'!BO33*'Global Stock listing'!$G$19</f>
        <v>0</v>
      </c>
      <c r="P33" s="320" t="n">
        <f aca="false">'Per item requirement'!BP33*'Global Stock listing'!$G$20</f>
        <v>0</v>
      </c>
      <c r="Q33" s="320" t="n">
        <f aca="false">'Per item requirement'!BQ33*'Global Stock listing'!$G$21</f>
        <v>0</v>
      </c>
    </row>
    <row r="34" customFormat="false" ht="15" hidden="false" customHeight="false" outlineLevel="0" collapsed="false">
      <c r="A34" s="309"/>
      <c r="B34" s="319" t="s">
        <v>66</v>
      </c>
      <c r="C34" s="319"/>
      <c r="D34" s="319"/>
      <c r="E34" s="319"/>
      <c r="F34" s="319"/>
      <c r="G34" s="449" t="n">
        <f aca="false">SUM(H34:Q34)</f>
        <v>0</v>
      </c>
      <c r="H34" s="320" t="n">
        <f aca="false">'Per item requirement'!BH34*'Global Stock listing'!$G$12</f>
        <v>0</v>
      </c>
      <c r="I34" s="320" t="n">
        <f aca="false">'Per item requirement'!BI34*'Global Stock listing'!$G$13</f>
        <v>0</v>
      </c>
      <c r="J34" s="320" t="n">
        <f aca="false">'Per item requirement'!BJ34*'Global Stock listing'!$G$14</f>
        <v>0</v>
      </c>
      <c r="K34" s="320" t="n">
        <f aca="false">'Per item requirement'!BK34*'Global Stock listing'!$G$15</f>
        <v>0</v>
      </c>
      <c r="L34" s="320" t="n">
        <f aca="false">'Per item requirement'!BL34*'Global Stock listing'!$G$16</f>
        <v>0</v>
      </c>
      <c r="M34" s="320" t="n">
        <f aca="false">'Per item requirement'!BM34*'Global Stock listing'!$G$17</f>
        <v>0</v>
      </c>
      <c r="N34" s="320" t="n">
        <f aca="false">'Per item requirement'!BN34*'Global Stock listing'!$G$18</f>
        <v>0</v>
      </c>
      <c r="O34" s="320" t="n">
        <f aca="false">'Per item requirement'!BO34*'Global Stock listing'!$G$19</f>
        <v>0</v>
      </c>
      <c r="P34" s="320" t="n">
        <f aca="false">'Per item requirement'!BP34*'Global Stock listing'!$G$20</f>
        <v>0</v>
      </c>
      <c r="Q34" s="320" t="n">
        <f aca="false">'Per item requirement'!BQ34*'Global Stock listing'!$G$21</f>
        <v>0</v>
      </c>
    </row>
    <row r="35" customFormat="false" ht="15" hidden="false" customHeight="false" outlineLevel="0" collapsed="false">
      <c r="A35" s="309"/>
      <c r="B35" s="319" t="s">
        <v>72</v>
      </c>
      <c r="C35" s="319"/>
      <c r="D35" s="319"/>
      <c r="E35" s="319"/>
      <c r="F35" s="319"/>
      <c r="G35" s="449" t="n">
        <f aca="false">SUM(H35:Q35)</f>
        <v>0</v>
      </c>
      <c r="H35" s="320" t="n">
        <f aca="false">'Per item requirement'!BH35*'Global Stock listing'!$G$12</f>
        <v>0</v>
      </c>
      <c r="I35" s="320" t="n">
        <f aca="false">'Per item requirement'!BI35*'Global Stock listing'!$G$13</f>
        <v>0</v>
      </c>
      <c r="J35" s="320" t="n">
        <f aca="false">'Per item requirement'!BJ35*'Global Stock listing'!$G$14</f>
        <v>0</v>
      </c>
      <c r="K35" s="320" t="n">
        <f aca="false">'Per item requirement'!BK35*'Global Stock listing'!$G$15</f>
        <v>0</v>
      </c>
      <c r="L35" s="320" t="n">
        <f aca="false">'Per item requirement'!BL35*'Global Stock listing'!$G$16</f>
        <v>0</v>
      </c>
      <c r="M35" s="320" t="n">
        <f aca="false">'Per item requirement'!BM35*'Global Stock listing'!$G$17</f>
        <v>0</v>
      </c>
      <c r="N35" s="320" t="n">
        <f aca="false">'Per item requirement'!BN35*'Global Stock listing'!$G$18</f>
        <v>0</v>
      </c>
      <c r="O35" s="320" t="n">
        <f aca="false">'Per item requirement'!BO35*'Global Stock listing'!$G$19</f>
        <v>0</v>
      </c>
      <c r="P35" s="320" t="n">
        <f aca="false">'Per item requirement'!BP35*'Global Stock listing'!$G$20</f>
        <v>0</v>
      </c>
      <c r="Q35" s="320" t="n">
        <f aca="false">'Per item requirement'!BQ35*'Global Stock listing'!$G$21</f>
        <v>0</v>
      </c>
    </row>
    <row r="36" customFormat="false" ht="15" hidden="false" customHeight="false" outlineLevel="0" collapsed="false">
      <c r="A36" s="309"/>
      <c r="B36" s="319" t="s">
        <v>67</v>
      </c>
      <c r="C36" s="319"/>
      <c r="D36" s="319"/>
      <c r="E36" s="319"/>
      <c r="F36" s="319"/>
      <c r="G36" s="449" t="n">
        <f aca="false">SUM(H36:Q36)</f>
        <v>0</v>
      </c>
      <c r="H36" s="320" t="n">
        <f aca="false">'Per item requirement'!BH36*'Global Stock listing'!$G$12</f>
        <v>0</v>
      </c>
      <c r="I36" s="320" t="n">
        <f aca="false">'Per item requirement'!BI36*'Global Stock listing'!$G$13</f>
        <v>0</v>
      </c>
      <c r="J36" s="320" t="n">
        <f aca="false">'Per item requirement'!BJ36*'Global Stock listing'!$G$14</f>
        <v>0</v>
      </c>
      <c r="K36" s="320" t="n">
        <f aca="false">'Per item requirement'!BK36*'Global Stock listing'!$G$15</f>
        <v>0</v>
      </c>
      <c r="L36" s="320" t="n">
        <f aca="false">'Per item requirement'!BL36*'Global Stock listing'!$G$16</f>
        <v>0</v>
      </c>
      <c r="M36" s="320" t="n">
        <f aca="false">'Per item requirement'!BM36*'Global Stock listing'!$G$17</f>
        <v>0</v>
      </c>
      <c r="N36" s="320" t="n">
        <f aca="false">'Per item requirement'!BN36*'Global Stock listing'!$G$18</f>
        <v>0</v>
      </c>
      <c r="O36" s="320" t="n">
        <f aca="false">'Per item requirement'!BO36*'Global Stock listing'!$G$19</f>
        <v>0</v>
      </c>
      <c r="P36" s="320" t="n">
        <f aca="false">'Per item requirement'!BP36*'Global Stock listing'!$G$20</f>
        <v>0</v>
      </c>
      <c r="Q36" s="320" t="n">
        <f aca="false">'Per item requirement'!BQ36*'Global Stock listing'!$G$21</f>
        <v>0</v>
      </c>
    </row>
    <row r="37" customFormat="false" ht="15" hidden="false" customHeight="false" outlineLevel="0" collapsed="false">
      <c r="A37" s="309"/>
      <c r="B37" s="319" t="s">
        <v>93</v>
      </c>
      <c r="C37" s="319"/>
      <c r="D37" s="319"/>
      <c r="E37" s="319"/>
      <c r="F37" s="319"/>
      <c r="G37" s="449" t="n">
        <f aca="false">SUM(H37:Q37)</f>
        <v>0</v>
      </c>
      <c r="H37" s="320" t="n">
        <f aca="false">'Per item requirement'!BH37*'Global Stock listing'!$H$53</f>
        <v>0</v>
      </c>
      <c r="I37" s="320" t="n">
        <f aca="false">'Per item requirement'!BI37*'Global Stock listing'!$H$53</f>
        <v>0</v>
      </c>
      <c r="J37" s="320" t="n">
        <f aca="false">'Per item requirement'!BJ37*'Global Stock listing'!$H$53</f>
        <v>0</v>
      </c>
      <c r="K37" s="320" t="n">
        <f aca="false">'Per item requirement'!BK37*'Global Stock listing'!$H$53</f>
        <v>0</v>
      </c>
      <c r="L37" s="320" t="n">
        <f aca="false">'Per item requirement'!BL37*'Global Stock listing'!$H$53</f>
        <v>0</v>
      </c>
      <c r="M37" s="320" t="n">
        <f aca="false">'Per item requirement'!BM37*'Global Stock listing'!$H$53</f>
        <v>0</v>
      </c>
      <c r="N37" s="320" t="n">
        <f aca="false">'Per item requirement'!BN37*'Global Stock listing'!$H$53</f>
        <v>0</v>
      </c>
      <c r="O37" s="320" t="n">
        <f aca="false">'Per item requirement'!BO37*'Global Stock listing'!$H$53</f>
        <v>0</v>
      </c>
      <c r="P37" s="320" t="n">
        <f aca="false">'Per item requirement'!BP37*'Global Stock listing'!$H$53</f>
        <v>0</v>
      </c>
      <c r="Q37" s="320" t="n">
        <f aca="false">'Per item requirement'!BQ37*'Global Stock listing'!$H$53</f>
        <v>0</v>
      </c>
    </row>
    <row r="38" customFormat="false" ht="15" hidden="false" customHeight="false" outlineLevel="0" collapsed="false">
      <c r="A38" s="309"/>
      <c r="B38" s="319" t="s">
        <v>73</v>
      </c>
      <c r="C38" s="319"/>
      <c r="D38" s="319"/>
      <c r="E38" s="319"/>
      <c r="F38" s="319"/>
      <c r="G38" s="449" t="n">
        <f aca="false">SUM(H38:Q38)</f>
        <v>0</v>
      </c>
      <c r="H38" s="320" t="n">
        <f aca="false">'Per item requirement'!BH38*'Global Stock listing'!$G$12</f>
        <v>0</v>
      </c>
      <c r="I38" s="320" t="n">
        <f aca="false">'Per item requirement'!BI38*'Global Stock listing'!$G$13</f>
        <v>0</v>
      </c>
      <c r="J38" s="320" t="n">
        <f aca="false">'Per item requirement'!BJ38*'Global Stock listing'!$G$14</f>
        <v>0</v>
      </c>
      <c r="K38" s="320" t="n">
        <f aca="false">'Per item requirement'!BK38*'Global Stock listing'!$G$15</f>
        <v>0</v>
      </c>
      <c r="L38" s="320" t="n">
        <f aca="false">'Per item requirement'!BL38*'Global Stock listing'!$G$16</f>
        <v>0</v>
      </c>
      <c r="M38" s="320" t="n">
        <f aca="false">'Per item requirement'!BM38*'Global Stock listing'!$G$17</f>
        <v>0</v>
      </c>
      <c r="N38" s="320" t="n">
        <f aca="false">'Per item requirement'!BN38*'Global Stock listing'!$G$18</f>
        <v>0</v>
      </c>
      <c r="O38" s="320" t="n">
        <f aca="false">'Per item requirement'!BO38*'Global Stock listing'!$G$19</f>
        <v>0</v>
      </c>
      <c r="P38" s="320" t="n">
        <f aca="false">'Per item requirement'!BP38*'Global Stock listing'!$G$20</f>
        <v>0</v>
      </c>
      <c r="Q38" s="320" t="n">
        <f aca="false">'Per item requirement'!BQ38*'Global Stock listing'!$G$21</f>
        <v>0</v>
      </c>
    </row>
    <row r="39" customFormat="false" ht="15" hidden="false" customHeight="false" outlineLevel="0" collapsed="false">
      <c r="A39" s="309"/>
      <c r="B39" s="319" t="s">
        <v>68</v>
      </c>
      <c r="C39" s="319"/>
      <c r="D39" s="319"/>
      <c r="E39" s="319"/>
      <c r="F39" s="319"/>
      <c r="G39" s="449" t="n">
        <f aca="false">SUM(H39:Q39)</f>
        <v>0</v>
      </c>
      <c r="H39" s="320" t="n">
        <f aca="false">'Per item requirement'!BH39*'Global Stock listing'!$G$12</f>
        <v>0</v>
      </c>
      <c r="I39" s="320" t="n">
        <f aca="false">'Per item requirement'!BI39*'Global Stock listing'!$G$13</f>
        <v>0</v>
      </c>
      <c r="J39" s="320" t="n">
        <f aca="false">'Per item requirement'!BJ39*'Global Stock listing'!$G$14</f>
        <v>0</v>
      </c>
      <c r="K39" s="320" t="n">
        <f aca="false">'Per item requirement'!BK39*'Global Stock listing'!$G$15</f>
        <v>0</v>
      </c>
      <c r="L39" s="320" t="n">
        <f aca="false">'Per item requirement'!BL39*'Global Stock listing'!$G$16</f>
        <v>0</v>
      </c>
      <c r="M39" s="320" t="n">
        <f aca="false">'Per item requirement'!BM39*'Global Stock listing'!$G$17</f>
        <v>0</v>
      </c>
      <c r="N39" s="320" t="n">
        <f aca="false">'Per item requirement'!BN39*'Global Stock listing'!$G$18</f>
        <v>0</v>
      </c>
      <c r="O39" s="320" t="n">
        <f aca="false">'Per item requirement'!BO39*'Global Stock listing'!$G$19</f>
        <v>0</v>
      </c>
      <c r="P39" s="320" t="n">
        <f aca="false">'Per item requirement'!BP39*'Global Stock listing'!$G$20</f>
        <v>0</v>
      </c>
      <c r="Q39" s="320" t="n">
        <f aca="false">'Per item requirement'!BQ39*'Global Stock listing'!$G$21</f>
        <v>0</v>
      </c>
    </row>
    <row r="40" customFormat="false" ht="15" hidden="false" customHeight="false" outlineLevel="0" collapsed="false">
      <c r="A40" s="309"/>
      <c r="B40" s="319" t="s">
        <v>71</v>
      </c>
      <c r="C40" s="319"/>
      <c r="D40" s="319"/>
      <c r="E40" s="319"/>
      <c r="F40" s="319"/>
      <c r="G40" s="449" t="n">
        <f aca="false">SUM(H40:Q40)</f>
        <v>0</v>
      </c>
      <c r="H40" s="320" t="n">
        <f aca="false">'Per item requirement'!BH40*'Global Stock listing'!$G$12</f>
        <v>0</v>
      </c>
      <c r="I40" s="320" t="n">
        <f aca="false">'Per item requirement'!BI40*'Global Stock listing'!$G$13</f>
        <v>0</v>
      </c>
      <c r="J40" s="320" t="n">
        <f aca="false">'Per item requirement'!BJ40*'Global Stock listing'!$G$14</f>
        <v>0</v>
      </c>
      <c r="K40" s="320" t="n">
        <f aca="false">'Per item requirement'!BK40*'Global Stock listing'!$G$15</f>
        <v>0</v>
      </c>
      <c r="L40" s="320" t="n">
        <f aca="false">'Per item requirement'!BL40*'Global Stock listing'!$G$16</f>
        <v>0</v>
      </c>
      <c r="M40" s="320" t="n">
        <f aca="false">'Per item requirement'!BM40*'Global Stock listing'!$G$17</f>
        <v>0</v>
      </c>
      <c r="N40" s="320" t="n">
        <f aca="false">'Per item requirement'!BN40*'Global Stock listing'!$G$18</f>
        <v>0</v>
      </c>
      <c r="O40" s="320" t="n">
        <f aca="false">'Per item requirement'!BO40*'Global Stock listing'!$G$19</f>
        <v>0</v>
      </c>
      <c r="P40" s="320" t="n">
        <f aca="false">'Per item requirement'!BP40*'Global Stock listing'!$G$20</f>
        <v>0</v>
      </c>
      <c r="Q40" s="320" t="n">
        <f aca="false">'Per item requirement'!BQ40*'Global Stock listing'!$G$21</f>
        <v>0</v>
      </c>
    </row>
    <row r="41" customFormat="false" ht="15" hidden="false" customHeight="false" outlineLevel="0" collapsed="false">
      <c r="A41" s="309"/>
      <c r="B41" s="319" t="s">
        <v>74</v>
      </c>
      <c r="C41" s="319"/>
      <c r="D41" s="319"/>
      <c r="E41" s="319"/>
      <c r="F41" s="319"/>
      <c r="G41" s="449" t="n">
        <f aca="false">SUM(H41:Q41)</f>
        <v>0</v>
      </c>
      <c r="H41" s="320" t="n">
        <f aca="false">'Per item requirement'!BH41*'Global Stock listing'!$G$12</f>
        <v>0</v>
      </c>
      <c r="I41" s="320" t="n">
        <f aca="false">'Per item requirement'!BI41*'Global Stock listing'!$G$13</f>
        <v>0</v>
      </c>
      <c r="J41" s="320" t="n">
        <f aca="false">'Per item requirement'!BJ41*'Global Stock listing'!$G$14</f>
        <v>0</v>
      </c>
      <c r="K41" s="320" t="n">
        <f aca="false">'Per item requirement'!BK41*'Global Stock listing'!$G$15</f>
        <v>0</v>
      </c>
      <c r="L41" s="320" t="n">
        <f aca="false">'Per item requirement'!BL41*'Global Stock listing'!$G$16</f>
        <v>0</v>
      </c>
      <c r="M41" s="320" t="n">
        <f aca="false">'Per item requirement'!BM41*'Global Stock listing'!$G$17</f>
        <v>0</v>
      </c>
      <c r="N41" s="320" t="n">
        <f aca="false">'Per item requirement'!BN41*'Global Stock listing'!$G$18</f>
        <v>0</v>
      </c>
      <c r="O41" s="320" t="n">
        <f aca="false">'Per item requirement'!BO41*'Global Stock listing'!$G$19</f>
        <v>0</v>
      </c>
      <c r="P41" s="320" t="n">
        <f aca="false">'Per item requirement'!BP41*'Global Stock listing'!$G$20</f>
        <v>0</v>
      </c>
      <c r="Q41" s="320" t="n">
        <f aca="false">'Per item requirement'!BQ41*'Global Stock listing'!$G$21</f>
        <v>0</v>
      </c>
    </row>
    <row r="42" customFormat="false" ht="15" hidden="false" customHeight="false" outlineLevel="0" collapsed="false">
      <c r="A42" s="309"/>
      <c r="B42" s="319" t="s">
        <v>69</v>
      </c>
      <c r="C42" s="319"/>
      <c r="D42" s="319"/>
      <c r="E42" s="319"/>
      <c r="F42" s="319"/>
      <c r="G42" s="449" t="n">
        <f aca="false">SUM(H42:Q42)</f>
        <v>0</v>
      </c>
      <c r="H42" s="320" t="n">
        <f aca="false">'Per item requirement'!BH42*'Global Stock listing'!$G$12</f>
        <v>0</v>
      </c>
      <c r="I42" s="320" t="n">
        <f aca="false">'Per item requirement'!BI42*'Global Stock listing'!$G$13</f>
        <v>0</v>
      </c>
      <c r="J42" s="320" t="n">
        <f aca="false">'Per item requirement'!BJ42*'Global Stock listing'!$G$14</f>
        <v>0</v>
      </c>
      <c r="K42" s="320" t="n">
        <f aca="false">'Per item requirement'!BK42*'Global Stock listing'!$G$15</f>
        <v>0</v>
      </c>
      <c r="L42" s="320" t="n">
        <f aca="false">'Per item requirement'!BL42*'Global Stock listing'!$G$16</f>
        <v>0</v>
      </c>
      <c r="M42" s="320" t="n">
        <f aca="false">'Per item requirement'!BM42*'Global Stock listing'!$G$17</f>
        <v>0</v>
      </c>
      <c r="N42" s="320" t="n">
        <f aca="false">'Per item requirement'!BN42*'Global Stock listing'!$G$18</f>
        <v>0</v>
      </c>
      <c r="O42" s="320" t="n">
        <f aca="false">'Per item requirement'!BO42*'Global Stock listing'!$G$19</f>
        <v>0</v>
      </c>
      <c r="P42" s="320" t="n">
        <f aca="false">'Per item requirement'!BP42*'Global Stock listing'!$G$20</f>
        <v>0</v>
      </c>
      <c r="Q42" s="320" t="n">
        <f aca="false">'Per item requirement'!BQ42*'Global Stock listing'!$G$21</f>
        <v>0</v>
      </c>
    </row>
    <row r="43" customFormat="false" ht="15" hidden="false" customHeight="false" outlineLevel="0" collapsed="false">
      <c r="A43" s="309"/>
      <c r="B43" s="319" t="s">
        <v>94</v>
      </c>
      <c r="C43" s="319"/>
      <c r="D43" s="319"/>
      <c r="E43" s="319"/>
      <c r="F43" s="319"/>
      <c r="G43" s="449" t="n">
        <f aca="false">SUM(H43:Q43)</f>
        <v>0</v>
      </c>
      <c r="H43" s="320" t="n">
        <f aca="false">'Per item requirement'!BH43*'Global Stock listing'!$H$54</f>
        <v>0</v>
      </c>
      <c r="I43" s="320" t="n">
        <f aca="false">'Per item requirement'!BI43*'Global Stock listing'!$H$54</f>
        <v>0</v>
      </c>
      <c r="J43" s="320" t="n">
        <f aca="false">'Per item requirement'!BJ43*'Global Stock listing'!$H$54</f>
        <v>0</v>
      </c>
      <c r="K43" s="320" t="n">
        <f aca="false">'Per item requirement'!BK43*'Global Stock listing'!$H$54</f>
        <v>0</v>
      </c>
      <c r="L43" s="320" t="n">
        <f aca="false">'Per item requirement'!BL43*'Global Stock listing'!$H$54</f>
        <v>0</v>
      </c>
      <c r="M43" s="320" t="n">
        <f aca="false">'Per item requirement'!BM43*'Global Stock listing'!$H$54</f>
        <v>0</v>
      </c>
      <c r="N43" s="320" t="n">
        <f aca="false">'Per item requirement'!BN43*'Global Stock listing'!$H$54</f>
        <v>0</v>
      </c>
      <c r="O43" s="320" t="n">
        <f aca="false">'Per item requirement'!BO43*'Global Stock listing'!$H$54</f>
        <v>0</v>
      </c>
      <c r="P43" s="320" t="n">
        <f aca="false">'Per item requirement'!BP43*'Global Stock listing'!$H$54</f>
        <v>0</v>
      </c>
      <c r="Q43" s="320" t="n">
        <f aca="false">'Per item requirement'!BQ43*'Global Stock listing'!$H$54</f>
        <v>0</v>
      </c>
    </row>
    <row r="44" customFormat="false" ht="15" hidden="false" customHeight="false" outlineLevel="0" collapsed="false">
      <c r="A44" s="309"/>
      <c r="B44" s="319" t="n">
        <f aca="false">'Additional items'!$P3</f>
        <v>0</v>
      </c>
      <c r="C44" s="319"/>
      <c r="D44" s="319"/>
      <c r="E44" s="319"/>
      <c r="F44" s="319"/>
      <c r="G44" s="449" t="n">
        <f aca="false">SUM(H44:Q44)</f>
        <v>0</v>
      </c>
      <c r="H44" s="320" t="n">
        <f aca="false">'Per item requirement'!BH44*'Global Stock listing'!$H$55</f>
        <v>0</v>
      </c>
      <c r="I44" s="320" t="n">
        <f aca="false">'Per item requirement'!BI44*'Global Stock listing'!$H$55</f>
        <v>0</v>
      </c>
      <c r="J44" s="320" t="n">
        <f aca="false">'Per item requirement'!BJ44*'Global Stock listing'!$H$55</f>
        <v>0</v>
      </c>
      <c r="K44" s="320" t="n">
        <f aca="false">'Per item requirement'!BK44*'Global Stock listing'!$H$55</f>
        <v>0</v>
      </c>
      <c r="L44" s="320" t="n">
        <f aca="false">'Per item requirement'!BL44*'Global Stock listing'!$H$55</f>
        <v>0</v>
      </c>
      <c r="M44" s="320" t="n">
        <f aca="false">'Per item requirement'!BM44*'Global Stock listing'!$H$55</f>
        <v>0</v>
      </c>
      <c r="N44" s="320" t="n">
        <f aca="false">'Per item requirement'!BN44*'Global Stock listing'!$H$55</f>
        <v>0</v>
      </c>
      <c r="O44" s="320" t="n">
        <f aca="false">'Per item requirement'!BO44*'Global Stock listing'!$H$55</f>
        <v>0</v>
      </c>
      <c r="P44" s="320" t="n">
        <f aca="false">'Per item requirement'!BP44*'Global Stock listing'!$H$55</f>
        <v>0</v>
      </c>
      <c r="Q44" s="320" t="n">
        <f aca="false">'Per item requirement'!BQ44*'Global Stock listing'!$H$55</f>
        <v>0</v>
      </c>
    </row>
    <row r="45" customFormat="false" ht="15" hidden="false" customHeight="false" outlineLevel="0" collapsed="false">
      <c r="A45" s="309"/>
      <c r="B45" s="319" t="n">
        <f aca="false">'Additional items'!$P4</f>
        <v>0</v>
      </c>
      <c r="C45" s="319"/>
      <c r="D45" s="319"/>
      <c r="E45" s="319"/>
      <c r="F45" s="319"/>
      <c r="G45" s="449" t="n">
        <f aca="false">SUM(H45:Q45)</f>
        <v>0</v>
      </c>
      <c r="H45" s="320" t="n">
        <f aca="false">'Per item requirement'!BH45*'Global Stock listing'!$H$56</f>
        <v>0</v>
      </c>
      <c r="I45" s="320" t="n">
        <f aca="false">'Per item requirement'!BI45*'Global Stock listing'!$H$56</f>
        <v>0</v>
      </c>
      <c r="J45" s="320" t="n">
        <f aca="false">'Per item requirement'!BJ45*'Global Stock listing'!$H$56</f>
        <v>0</v>
      </c>
      <c r="K45" s="320" t="n">
        <f aca="false">'Per item requirement'!BK45*'Global Stock listing'!$H$56</f>
        <v>0</v>
      </c>
      <c r="L45" s="320" t="n">
        <f aca="false">'Per item requirement'!BL45*'Global Stock listing'!$H$56</f>
        <v>0</v>
      </c>
      <c r="M45" s="320" t="n">
        <f aca="false">'Per item requirement'!BM45*'Global Stock listing'!$H$56</f>
        <v>0</v>
      </c>
      <c r="N45" s="320" t="n">
        <f aca="false">'Per item requirement'!BN45*'Global Stock listing'!$H$56</f>
        <v>0</v>
      </c>
      <c r="O45" s="320" t="n">
        <f aca="false">'Per item requirement'!BO45*'Global Stock listing'!$H$56</f>
        <v>0</v>
      </c>
      <c r="P45" s="320" t="n">
        <f aca="false">'Per item requirement'!BP45*'Global Stock listing'!$H$56</f>
        <v>0</v>
      </c>
      <c r="Q45" s="320" t="n">
        <f aca="false">'Per item requirement'!BQ45*'Global Stock listing'!$H$56</f>
        <v>0</v>
      </c>
    </row>
    <row r="46" customFormat="false" ht="15" hidden="false" customHeight="false" outlineLevel="0" collapsed="false">
      <c r="A46" s="309"/>
      <c r="B46" s="319" t="n">
        <f aca="false">'Additional items'!$P5</f>
        <v>0</v>
      </c>
      <c r="C46" s="319"/>
      <c r="D46" s="319"/>
      <c r="E46" s="319"/>
      <c r="F46" s="319"/>
      <c r="G46" s="449" t="n">
        <f aca="false">SUM(H46:Q46)</f>
        <v>0</v>
      </c>
      <c r="H46" s="320" t="n">
        <f aca="false">'Per item requirement'!BH46*'Global Stock listing'!$H$57</f>
        <v>0</v>
      </c>
      <c r="I46" s="320" t="n">
        <f aca="false">'Per item requirement'!BI46*'Global Stock listing'!$H$57</f>
        <v>0</v>
      </c>
      <c r="J46" s="320" t="n">
        <f aca="false">'Per item requirement'!BJ46*'Global Stock listing'!$H$57</f>
        <v>0</v>
      </c>
      <c r="K46" s="320" t="n">
        <f aca="false">'Per item requirement'!BK46*'Global Stock listing'!$H$57</f>
        <v>0</v>
      </c>
      <c r="L46" s="320" t="n">
        <f aca="false">'Per item requirement'!BL46*'Global Stock listing'!$H$57</f>
        <v>0</v>
      </c>
      <c r="M46" s="320" t="n">
        <f aca="false">'Per item requirement'!BM46*'Global Stock listing'!$H$57</f>
        <v>0</v>
      </c>
      <c r="N46" s="320" t="n">
        <f aca="false">'Per item requirement'!BN46*'Global Stock listing'!$H$57</f>
        <v>0</v>
      </c>
      <c r="O46" s="320" t="n">
        <f aca="false">'Per item requirement'!BO46*'Global Stock listing'!$H$57</f>
        <v>0</v>
      </c>
      <c r="P46" s="320" t="n">
        <f aca="false">'Per item requirement'!BP46*'Global Stock listing'!$H$57</f>
        <v>0</v>
      </c>
      <c r="Q46" s="320" t="n">
        <f aca="false">'Per item requirement'!BQ46*'Global Stock listing'!$H$57</f>
        <v>0</v>
      </c>
    </row>
    <row r="47" customFormat="false" ht="15" hidden="false" customHeight="false" outlineLevel="0" collapsed="false">
      <c r="A47" s="309"/>
      <c r="B47" s="319" t="n">
        <f aca="false">'Additional items'!$P6</f>
        <v>0</v>
      </c>
      <c r="C47" s="319"/>
      <c r="D47" s="319"/>
      <c r="E47" s="319"/>
      <c r="F47" s="319"/>
      <c r="G47" s="449" t="n">
        <f aca="false">SUM(H47:Q47)</f>
        <v>0</v>
      </c>
      <c r="H47" s="320" t="n">
        <f aca="false">'Per item requirement'!BH47*'Global Stock listing'!$H$58</f>
        <v>0</v>
      </c>
      <c r="I47" s="320" t="n">
        <f aca="false">'Per item requirement'!BI47*'Global Stock listing'!$H$58</f>
        <v>0</v>
      </c>
      <c r="J47" s="320" t="n">
        <f aca="false">'Per item requirement'!BJ47*'Global Stock listing'!$H$58</f>
        <v>0</v>
      </c>
      <c r="K47" s="320" t="n">
        <f aca="false">'Per item requirement'!BK47*'Global Stock listing'!$H$58</f>
        <v>0</v>
      </c>
      <c r="L47" s="320" t="n">
        <f aca="false">'Per item requirement'!BL47*'Global Stock listing'!$H$58</f>
        <v>0</v>
      </c>
      <c r="M47" s="320" t="n">
        <f aca="false">'Per item requirement'!BM47*'Global Stock listing'!$H$58</f>
        <v>0</v>
      </c>
      <c r="N47" s="320" t="n">
        <f aca="false">'Per item requirement'!BN47*'Global Stock listing'!$H$58</f>
        <v>0</v>
      </c>
      <c r="O47" s="320" t="n">
        <f aca="false">'Per item requirement'!BO47*'Global Stock listing'!$H$58</f>
        <v>0</v>
      </c>
      <c r="P47" s="320" t="n">
        <f aca="false">'Per item requirement'!BP47*'Global Stock listing'!$H$58</f>
        <v>0</v>
      </c>
      <c r="Q47" s="320" t="n">
        <f aca="false">'Per item requirement'!BQ47*'Global Stock listing'!$H$58</f>
        <v>0</v>
      </c>
    </row>
    <row r="48" customFormat="false" ht="15" hidden="false" customHeight="false" outlineLevel="0" collapsed="false">
      <c r="A48" s="309"/>
      <c r="B48" s="319" t="n">
        <f aca="false">'Additional items'!$P7</f>
        <v>0</v>
      </c>
      <c r="C48" s="319"/>
      <c r="D48" s="319"/>
      <c r="E48" s="319"/>
      <c r="F48" s="319"/>
      <c r="G48" s="449" t="n">
        <f aca="false">SUM(H48:Q48)</f>
        <v>0</v>
      </c>
      <c r="H48" s="320" t="n">
        <f aca="false">'Per item requirement'!BH48*'Global Stock listing'!$H$59</f>
        <v>0</v>
      </c>
      <c r="I48" s="320" t="n">
        <f aca="false">'Per item requirement'!BI48*'Global Stock listing'!$H$59</f>
        <v>0</v>
      </c>
      <c r="J48" s="320" t="n">
        <f aca="false">'Per item requirement'!BJ48*'Global Stock listing'!$H$59</f>
        <v>0</v>
      </c>
      <c r="K48" s="320" t="n">
        <f aca="false">'Per item requirement'!BK48*'Global Stock listing'!$H$59</f>
        <v>0</v>
      </c>
      <c r="L48" s="320" t="n">
        <f aca="false">'Per item requirement'!BL48*'Global Stock listing'!$H$59</f>
        <v>0</v>
      </c>
      <c r="M48" s="320" t="n">
        <f aca="false">'Per item requirement'!BM48*'Global Stock listing'!$H$59</f>
        <v>0</v>
      </c>
      <c r="N48" s="320" t="n">
        <f aca="false">'Per item requirement'!BN48*'Global Stock listing'!$H$59</f>
        <v>0</v>
      </c>
      <c r="O48" s="320" t="n">
        <f aca="false">'Per item requirement'!BO48*'Global Stock listing'!$H$59</f>
        <v>0</v>
      </c>
      <c r="P48" s="320" t="n">
        <f aca="false">'Per item requirement'!BP48*'Global Stock listing'!$H$59</f>
        <v>0</v>
      </c>
      <c r="Q48" s="320" t="n">
        <f aca="false">'Per item requirement'!BQ48*'Global Stock listing'!$H$59</f>
        <v>0</v>
      </c>
    </row>
    <row r="49" customFormat="false" ht="15" hidden="false" customHeight="false" outlineLevel="0" collapsed="false">
      <c r="A49" s="309"/>
      <c r="B49" s="319" t="n">
        <f aca="false">'Additional items'!$P8</f>
        <v>0</v>
      </c>
      <c r="C49" s="319"/>
      <c r="D49" s="319"/>
      <c r="E49" s="319"/>
      <c r="F49" s="319"/>
      <c r="G49" s="449" t="n">
        <f aca="false">SUM(H49:Q49)</f>
        <v>0</v>
      </c>
      <c r="H49" s="320" t="n">
        <f aca="false">'Per item requirement'!BH49*'Global Stock listing'!$H$60</f>
        <v>0</v>
      </c>
      <c r="I49" s="320" t="n">
        <f aca="false">'Per item requirement'!BI49*'Global Stock listing'!$H$60</f>
        <v>0</v>
      </c>
      <c r="J49" s="320" t="n">
        <f aca="false">'Per item requirement'!BJ49*'Global Stock listing'!$H$60</f>
        <v>0</v>
      </c>
      <c r="K49" s="320" t="n">
        <f aca="false">'Per item requirement'!BK49*'Global Stock listing'!$H$60</f>
        <v>0</v>
      </c>
      <c r="L49" s="320" t="n">
        <f aca="false">'Per item requirement'!BL49*'Global Stock listing'!$H$60</f>
        <v>0</v>
      </c>
      <c r="M49" s="320" t="n">
        <f aca="false">'Per item requirement'!BM49*'Global Stock listing'!$H$60</f>
        <v>0</v>
      </c>
      <c r="N49" s="320" t="n">
        <f aca="false">'Per item requirement'!BN49*'Global Stock listing'!$H$60</f>
        <v>0</v>
      </c>
      <c r="O49" s="320" t="n">
        <f aca="false">'Per item requirement'!BO49*'Global Stock listing'!$H$60</f>
        <v>0</v>
      </c>
      <c r="P49" s="320" t="n">
        <f aca="false">'Per item requirement'!BP49*'Global Stock listing'!$H$60</f>
        <v>0</v>
      </c>
      <c r="Q49" s="320" t="n">
        <f aca="false">'Per item requirement'!BQ49*'Global Stock listing'!$H$60</f>
        <v>0</v>
      </c>
    </row>
    <row r="50" customFormat="false" ht="15" hidden="false" customHeight="false" outlineLevel="0" collapsed="false">
      <c r="A50" s="309"/>
      <c r="B50" s="319" t="n">
        <f aca="false">'Additional items'!$P9</f>
        <v>0</v>
      </c>
      <c r="C50" s="319"/>
      <c r="D50" s="319"/>
      <c r="E50" s="319"/>
      <c r="F50" s="319"/>
      <c r="G50" s="449" t="n">
        <f aca="false">SUM(H50:Q50)</f>
        <v>0</v>
      </c>
      <c r="H50" s="320" t="n">
        <f aca="false">'Per item requirement'!BH50*'Global Stock listing'!$H$61</f>
        <v>0</v>
      </c>
      <c r="I50" s="320" t="n">
        <f aca="false">'Per item requirement'!BI50*'Global Stock listing'!$H$61</f>
        <v>0</v>
      </c>
      <c r="J50" s="320" t="n">
        <f aca="false">'Per item requirement'!BJ50*'Global Stock listing'!$H$61</f>
        <v>0</v>
      </c>
      <c r="K50" s="320" t="n">
        <f aca="false">'Per item requirement'!BK50*'Global Stock listing'!$H$61</f>
        <v>0</v>
      </c>
      <c r="L50" s="320" t="n">
        <f aca="false">'Per item requirement'!BL50*'Global Stock listing'!$H$61</f>
        <v>0</v>
      </c>
      <c r="M50" s="320" t="n">
        <f aca="false">'Per item requirement'!BM50*'Global Stock listing'!$H$61</f>
        <v>0</v>
      </c>
      <c r="N50" s="320" t="n">
        <f aca="false">'Per item requirement'!BN50*'Global Stock listing'!$H$61</f>
        <v>0</v>
      </c>
      <c r="O50" s="320" t="n">
        <f aca="false">'Per item requirement'!BO50*'Global Stock listing'!$H$61</f>
        <v>0</v>
      </c>
      <c r="P50" s="320" t="n">
        <f aca="false">'Per item requirement'!BP50*'Global Stock listing'!$H$61</f>
        <v>0</v>
      </c>
      <c r="Q50" s="320" t="n">
        <f aca="false">'Per item requirement'!BQ50*'Global Stock listing'!$H$61</f>
        <v>0</v>
      </c>
    </row>
    <row r="51" customFormat="false" ht="15" hidden="false" customHeight="false" outlineLevel="0" collapsed="false">
      <c r="A51" s="309"/>
      <c r="B51" s="319" t="n">
        <f aca="false">'Additional items'!$P10</f>
        <v>0</v>
      </c>
      <c r="C51" s="319"/>
      <c r="D51" s="319"/>
      <c r="E51" s="319"/>
      <c r="F51" s="319"/>
      <c r="G51" s="449" t="n">
        <f aca="false">SUM(H51:Q51)</f>
        <v>0</v>
      </c>
      <c r="H51" s="320" t="n">
        <f aca="false">'Per item requirement'!BH51*'Global Stock listing'!$H$62</f>
        <v>0</v>
      </c>
      <c r="I51" s="320" t="n">
        <f aca="false">'Per item requirement'!BI51*'Global Stock listing'!$H$62</f>
        <v>0</v>
      </c>
      <c r="J51" s="320" t="n">
        <f aca="false">'Per item requirement'!BJ51*'Global Stock listing'!$H$62</f>
        <v>0</v>
      </c>
      <c r="K51" s="320" t="n">
        <f aca="false">'Per item requirement'!BK51*'Global Stock listing'!$H$62</f>
        <v>0</v>
      </c>
      <c r="L51" s="320" t="n">
        <f aca="false">'Per item requirement'!BL51*'Global Stock listing'!$H$62</f>
        <v>0</v>
      </c>
      <c r="M51" s="320" t="n">
        <f aca="false">'Per item requirement'!BM51*'Global Stock listing'!$H$62</f>
        <v>0</v>
      </c>
      <c r="N51" s="320" t="n">
        <f aca="false">'Per item requirement'!BN51*'Global Stock listing'!$H$62</f>
        <v>0</v>
      </c>
      <c r="O51" s="320" t="n">
        <f aca="false">'Per item requirement'!BO51*'Global Stock listing'!$H$62</f>
        <v>0</v>
      </c>
      <c r="P51" s="320" t="n">
        <f aca="false">'Per item requirement'!BP51*'Global Stock listing'!$H$62</f>
        <v>0</v>
      </c>
      <c r="Q51" s="320" t="n">
        <f aca="false">'Per item requirement'!BQ51*'Global Stock listing'!$H$62</f>
        <v>0</v>
      </c>
    </row>
    <row r="52" customFormat="false" ht="15" hidden="false" customHeight="false" outlineLevel="0" collapsed="false">
      <c r="A52" s="309"/>
      <c r="B52" s="319" t="n">
        <f aca="false">'Additional items'!$P11</f>
        <v>0</v>
      </c>
      <c r="C52" s="319"/>
      <c r="D52" s="319"/>
      <c r="E52" s="319"/>
      <c r="F52" s="319"/>
      <c r="G52" s="449" t="n">
        <f aca="false">SUM(H52:Q52)</f>
        <v>0</v>
      </c>
      <c r="H52" s="320" t="n">
        <f aca="false">'Per item requirement'!BH52*'Global Stock listing'!$H$63</f>
        <v>0</v>
      </c>
      <c r="I52" s="320" t="n">
        <f aca="false">'Per item requirement'!BI52*'Global Stock listing'!$H$63</f>
        <v>0</v>
      </c>
      <c r="J52" s="320" t="n">
        <f aca="false">'Per item requirement'!BJ52*'Global Stock listing'!$H$63</f>
        <v>0</v>
      </c>
      <c r="K52" s="320" t="n">
        <f aca="false">'Per item requirement'!BK52*'Global Stock listing'!$H$63</f>
        <v>0</v>
      </c>
      <c r="L52" s="320" t="n">
        <f aca="false">'Per item requirement'!BL52*'Global Stock listing'!$H$63</f>
        <v>0</v>
      </c>
      <c r="M52" s="320" t="n">
        <f aca="false">'Per item requirement'!BM52*'Global Stock listing'!$H$63</f>
        <v>0</v>
      </c>
      <c r="N52" s="320" t="n">
        <f aca="false">'Per item requirement'!BN52*'Global Stock listing'!$H$63</f>
        <v>0</v>
      </c>
      <c r="O52" s="320" t="n">
        <f aca="false">'Per item requirement'!BO52*'Global Stock listing'!$H$63</f>
        <v>0</v>
      </c>
      <c r="P52" s="320" t="n">
        <f aca="false">'Per item requirement'!BP52*'Global Stock listing'!$H$63</f>
        <v>0</v>
      </c>
      <c r="Q52" s="320" t="n">
        <f aca="false">'Per item requirement'!BQ52*'Global Stock listing'!$H$63</f>
        <v>0</v>
      </c>
    </row>
    <row r="53" customFormat="false" ht="15" hidden="false" customHeight="false" outlineLevel="0" collapsed="false">
      <c r="A53" s="309"/>
      <c r="B53" s="319" t="n">
        <f aca="false">'Additional items'!$P12</f>
        <v>0</v>
      </c>
      <c r="C53" s="319"/>
      <c r="D53" s="319"/>
      <c r="E53" s="319"/>
      <c r="F53" s="319"/>
      <c r="G53" s="449" t="n">
        <f aca="false">SUM(H53:Q53)</f>
        <v>0</v>
      </c>
      <c r="H53" s="320" t="n">
        <f aca="false">'Per item requirement'!BH53*'Global Stock listing'!$H$64</f>
        <v>0</v>
      </c>
      <c r="I53" s="320" t="n">
        <f aca="false">'Per item requirement'!BI53*'Global Stock listing'!$H$64</f>
        <v>0</v>
      </c>
      <c r="J53" s="320" t="n">
        <f aca="false">'Per item requirement'!BJ53*'Global Stock listing'!$H$64</f>
        <v>0</v>
      </c>
      <c r="K53" s="320" t="n">
        <f aca="false">'Per item requirement'!BK53*'Global Stock listing'!$H$64</f>
        <v>0</v>
      </c>
      <c r="L53" s="320" t="n">
        <f aca="false">'Per item requirement'!BL53*'Global Stock listing'!$H$64</f>
        <v>0</v>
      </c>
      <c r="M53" s="320" t="n">
        <f aca="false">'Per item requirement'!BM53*'Global Stock listing'!$H$64</f>
        <v>0</v>
      </c>
      <c r="N53" s="320" t="n">
        <f aca="false">'Per item requirement'!BN53*'Global Stock listing'!$H$64</f>
        <v>0</v>
      </c>
      <c r="O53" s="320" t="n">
        <f aca="false">'Per item requirement'!BO53*'Global Stock listing'!$H$64</f>
        <v>0</v>
      </c>
      <c r="P53" s="320" t="n">
        <f aca="false">'Per item requirement'!BP53*'Global Stock listing'!$H$64</f>
        <v>0</v>
      </c>
      <c r="Q53" s="320" t="n">
        <f aca="false">'Per item requirement'!BQ53*'Global Stock listing'!$H$64</f>
        <v>0</v>
      </c>
    </row>
    <row r="54" customFormat="false" ht="15" hidden="false" customHeight="false" outlineLevel="0" collapsed="false">
      <c r="A54" s="309"/>
      <c r="B54" s="319" t="n">
        <f aca="false">'Additional items'!$P13</f>
        <v>0</v>
      </c>
      <c r="C54" s="319"/>
      <c r="D54" s="319"/>
      <c r="E54" s="319"/>
      <c r="F54" s="319"/>
      <c r="G54" s="449" t="n">
        <f aca="false">SUM(H54:Q54)</f>
        <v>0</v>
      </c>
      <c r="H54" s="320" t="n">
        <f aca="false">'Per item requirement'!BH54*'Global Stock listing'!$H$65</f>
        <v>0</v>
      </c>
      <c r="I54" s="320" t="n">
        <f aca="false">'Per item requirement'!BI54*'Global Stock listing'!$H$65</f>
        <v>0</v>
      </c>
      <c r="J54" s="320" t="n">
        <f aca="false">'Per item requirement'!BJ54*'Global Stock listing'!$H$65</f>
        <v>0</v>
      </c>
      <c r="K54" s="320" t="n">
        <f aca="false">'Per item requirement'!BK54*'Global Stock listing'!$H$65</f>
        <v>0</v>
      </c>
      <c r="L54" s="320" t="n">
        <f aca="false">'Per item requirement'!BL54*'Global Stock listing'!$H$65</f>
        <v>0</v>
      </c>
      <c r="M54" s="320" t="n">
        <f aca="false">'Per item requirement'!BM54*'Global Stock listing'!$H$65</f>
        <v>0</v>
      </c>
      <c r="N54" s="320" t="n">
        <f aca="false">'Per item requirement'!BN54*'Global Stock listing'!$H$65</f>
        <v>0</v>
      </c>
      <c r="O54" s="320" t="n">
        <f aca="false">'Per item requirement'!BO54*'Global Stock listing'!$H$65</f>
        <v>0</v>
      </c>
      <c r="P54" s="320" t="n">
        <f aca="false">'Per item requirement'!BP54*'Global Stock listing'!$H$65</f>
        <v>0</v>
      </c>
      <c r="Q54" s="320" t="n">
        <f aca="false">'Per item requirement'!BQ54*'Global Stock listing'!$H$65</f>
        <v>0</v>
      </c>
    </row>
    <row r="55" customFormat="false" ht="15" hidden="false" customHeight="false" outlineLevel="0" collapsed="false">
      <c r="A55" s="309"/>
      <c r="B55" s="319" t="n">
        <f aca="false">'Additional items'!$P14</f>
        <v>0</v>
      </c>
      <c r="C55" s="319"/>
      <c r="D55" s="319"/>
      <c r="E55" s="319"/>
      <c r="F55" s="319"/>
      <c r="G55" s="449" t="n">
        <f aca="false">SUM(H55:Q55)</f>
        <v>0</v>
      </c>
      <c r="H55" s="320" t="n">
        <f aca="false">'Per item requirement'!BH55*'Global Stock listing'!$H$66</f>
        <v>0</v>
      </c>
      <c r="I55" s="320" t="n">
        <f aca="false">'Per item requirement'!BI55*'Global Stock listing'!$H$66</f>
        <v>0</v>
      </c>
      <c r="J55" s="320" t="n">
        <f aca="false">'Per item requirement'!BJ55*'Global Stock listing'!$H$66</f>
        <v>0</v>
      </c>
      <c r="K55" s="320" t="n">
        <f aca="false">'Per item requirement'!BK55*'Global Stock listing'!$H$66</f>
        <v>0</v>
      </c>
      <c r="L55" s="320" t="n">
        <f aca="false">'Per item requirement'!BL55*'Global Stock listing'!$H$66</f>
        <v>0</v>
      </c>
      <c r="M55" s="320" t="n">
        <f aca="false">'Per item requirement'!BM55*'Global Stock listing'!$H$66</f>
        <v>0</v>
      </c>
      <c r="N55" s="320" t="n">
        <f aca="false">'Per item requirement'!BN55*'Global Stock listing'!$H$66</f>
        <v>0</v>
      </c>
      <c r="O55" s="320" t="n">
        <f aca="false">'Per item requirement'!BO55*'Global Stock listing'!$H$66</f>
        <v>0</v>
      </c>
      <c r="P55" s="320" t="n">
        <f aca="false">'Per item requirement'!BP55*'Global Stock listing'!$H$66</f>
        <v>0</v>
      </c>
      <c r="Q55" s="320" t="n">
        <f aca="false">'Per item requirement'!BQ55*'Global Stock listing'!$H$66</f>
        <v>0</v>
      </c>
    </row>
    <row r="56" customFormat="false" ht="15" hidden="false" customHeight="false" outlineLevel="0" collapsed="false">
      <c r="A56" s="309"/>
      <c r="B56" s="319" t="n">
        <f aca="false">'Additional items'!$P15</f>
        <v>0</v>
      </c>
      <c r="C56" s="319"/>
      <c r="D56" s="319"/>
      <c r="E56" s="319"/>
      <c r="F56" s="319"/>
      <c r="G56" s="449" t="n">
        <f aca="false">SUM(H56:Q56)</f>
        <v>0</v>
      </c>
      <c r="H56" s="320" t="n">
        <f aca="false">'Per item requirement'!BH56*'Global Stock listing'!$H$67</f>
        <v>0</v>
      </c>
      <c r="I56" s="320" t="n">
        <f aca="false">'Per item requirement'!BI56*'Global Stock listing'!$H$67</f>
        <v>0</v>
      </c>
      <c r="J56" s="320" t="n">
        <f aca="false">'Per item requirement'!BJ56*'Global Stock listing'!$H$67</f>
        <v>0</v>
      </c>
      <c r="K56" s="320" t="n">
        <f aca="false">'Per item requirement'!BK56*'Global Stock listing'!$H$67</f>
        <v>0</v>
      </c>
      <c r="L56" s="320" t="n">
        <f aca="false">'Per item requirement'!BL56*'Global Stock listing'!$H$67</f>
        <v>0</v>
      </c>
      <c r="M56" s="320" t="n">
        <f aca="false">'Per item requirement'!BM56*'Global Stock listing'!$H$67</f>
        <v>0</v>
      </c>
      <c r="N56" s="320" t="n">
        <f aca="false">'Per item requirement'!BN56*'Global Stock listing'!$H$67</f>
        <v>0</v>
      </c>
      <c r="O56" s="320" t="n">
        <f aca="false">'Per item requirement'!BO56*'Global Stock listing'!$H$67</f>
        <v>0</v>
      </c>
      <c r="P56" s="320" t="n">
        <f aca="false">'Per item requirement'!BP56*'Global Stock listing'!$H$67</f>
        <v>0</v>
      </c>
      <c r="Q56" s="320" t="n">
        <f aca="false">'Per item requirement'!BQ56*'Global Stock listing'!$H$67</f>
        <v>0</v>
      </c>
    </row>
    <row r="57" customFormat="false" ht="15" hidden="false" customHeight="false" outlineLevel="0" collapsed="false">
      <c r="A57" s="309"/>
      <c r="B57" s="319" t="n">
        <f aca="false">'Additional items'!$P16</f>
        <v>0</v>
      </c>
      <c r="C57" s="319"/>
      <c r="D57" s="319"/>
      <c r="E57" s="319"/>
      <c r="F57" s="319"/>
      <c r="G57" s="449" t="n">
        <f aca="false">SUM(H57:Q57)</f>
        <v>0</v>
      </c>
      <c r="H57" s="320" t="n">
        <f aca="false">'Per item requirement'!BH57*'Global Stock listing'!$H$68</f>
        <v>0</v>
      </c>
      <c r="I57" s="320" t="n">
        <f aca="false">'Per item requirement'!BI57*'Global Stock listing'!$H$68</f>
        <v>0</v>
      </c>
      <c r="J57" s="320" t="n">
        <f aca="false">'Per item requirement'!BJ57*'Global Stock listing'!$H$68</f>
        <v>0</v>
      </c>
      <c r="K57" s="320" t="n">
        <f aca="false">'Per item requirement'!BK57*'Global Stock listing'!$H$68</f>
        <v>0</v>
      </c>
      <c r="L57" s="320" t="n">
        <f aca="false">'Per item requirement'!BL57*'Global Stock listing'!$H$68</f>
        <v>0</v>
      </c>
      <c r="M57" s="320" t="n">
        <f aca="false">'Per item requirement'!BM57*'Global Stock listing'!$H$68</f>
        <v>0</v>
      </c>
      <c r="N57" s="320" t="n">
        <f aca="false">'Per item requirement'!BN57*'Global Stock listing'!$H$68</f>
        <v>0</v>
      </c>
      <c r="O57" s="320" t="n">
        <f aca="false">'Per item requirement'!BO57*'Global Stock listing'!$H$68</f>
        <v>0</v>
      </c>
      <c r="P57" s="320" t="n">
        <f aca="false">'Per item requirement'!BP57*'Global Stock listing'!$H$68</f>
        <v>0</v>
      </c>
      <c r="Q57" s="320" t="n">
        <f aca="false">'Per item requirement'!BQ57*'Global Stock listing'!$H$68</f>
        <v>0</v>
      </c>
    </row>
    <row r="58" customFormat="false" ht="15" hidden="false" customHeight="false" outlineLevel="0" collapsed="false">
      <c r="A58" s="309"/>
      <c r="B58" s="319" t="n">
        <f aca="false">'Additional items'!$P17</f>
        <v>0</v>
      </c>
      <c r="C58" s="319"/>
      <c r="D58" s="319"/>
      <c r="E58" s="319"/>
      <c r="F58" s="319"/>
      <c r="G58" s="449" t="n">
        <f aca="false">SUM(H58:Q58)</f>
        <v>0</v>
      </c>
      <c r="H58" s="320" t="n">
        <f aca="false">'Per item requirement'!BH58*'Global Stock listing'!$H$69</f>
        <v>0</v>
      </c>
      <c r="I58" s="320" t="n">
        <f aca="false">'Per item requirement'!BI58*'Global Stock listing'!$H$69</f>
        <v>0</v>
      </c>
      <c r="J58" s="320" t="n">
        <f aca="false">'Per item requirement'!BJ58*'Global Stock listing'!$H$69</f>
        <v>0</v>
      </c>
      <c r="K58" s="320" t="n">
        <f aca="false">'Per item requirement'!BK58*'Global Stock listing'!$H$69</f>
        <v>0</v>
      </c>
      <c r="L58" s="320" t="n">
        <f aca="false">'Per item requirement'!BL58*'Global Stock listing'!$H$69</f>
        <v>0</v>
      </c>
      <c r="M58" s="320" t="n">
        <f aca="false">'Per item requirement'!BM58*'Global Stock listing'!$H$69</f>
        <v>0</v>
      </c>
      <c r="N58" s="320" t="n">
        <f aca="false">'Per item requirement'!BN58*'Global Stock listing'!$H$69</f>
        <v>0</v>
      </c>
      <c r="O58" s="320" t="n">
        <f aca="false">'Per item requirement'!BO58*'Global Stock listing'!$H$69</f>
        <v>0</v>
      </c>
      <c r="P58" s="320" t="n">
        <f aca="false">'Per item requirement'!BP58*'Global Stock listing'!$H$69</f>
        <v>0</v>
      </c>
      <c r="Q58" s="320" t="n">
        <f aca="false">'Per item requirement'!BQ58*'Global Stock listing'!$H$69</f>
        <v>0</v>
      </c>
    </row>
    <row r="59" customFormat="false" ht="15" hidden="false" customHeight="false" outlineLevel="0" collapsed="false">
      <c r="A59" s="309"/>
      <c r="B59" s="319" t="n">
        <f aca="false">'Additional items'!$P18</f>
        <v>0</v>
      </c>
      <c r="C59" s="319"/>
      <c r="D59" s="319"/>
      <c r="E59" s="319"/>
      <c r="F59" s="319"/>
      <c r="G59" s="449" t="n">
        <f aca="false">SUM(H59:Q59)</f>
        <v>0</v>
      </c>
      <c r="H59" s="320" t="n">
        <f aca="false">'Per item requirement'!BH59*'Global Stock listing'!$H$70</f>
        <v>0</v>
      </c>
      <c r="I59" s="320" t="n">
        <f aca="false">'Per item requirement'!BI59*'Global Stock listing'!$H$70</f>
        <v>0</v>
      </c>
      <c r="J59" s="320" t="n">
        <f aca="false">'Per item requirement'!BJ59*'Global Stock listing'!$H$70</f>
        <v>0</v>
      </c>
      <c r="K59" s="320" t="n">
        <f aca="false">'Per item requirement'!BK59*'Global Stock listing'!$H$70</f>
        <v>0</v>
      </c>
      <c r="L59" s="320" t="n">
        <f aca="false">'Per item requirement'!BL59*'Global Stock listing'!$H$70</f>
        <v>0</v>
      </c>
      <c r="M59" s="320" t="n">
        <f aca="false">'Per item requirement'!BM59*'Global Stock listing'!$H$70</f>
        <v>0</v>
      </c>
      <c r="N59" s="320" t="n">
        <f aca="false">'Per item requirement'!BN59*'Global Stock listing'!$H$70</f>
        <v>0</v>
      </c>
      <c r="O59" s="320" t="n">
        <f aca="false">'Per item requirement'!BO59*'Global Stock listing'!$H$70</f>
        <v>0</v>
      </c>
      <c r="P59" s="320" t="n">
        <f aca="false">'Per item requirement'!BP59*'Global Stock listing'!$H$70</f>
        <v>0</v>
      </c>
      <c r="Q59" s="320" t="n">
        <f aca="false">'Per item requirement'!BQ59*'Global Stock listing'!$H$70</f>
        <v>0</v>
      </c>
    </row>
    <row r="60" customFormat="false" ht="15" hidden="false" customHeight="false" outlineLevel="0" collapsed="false">
      <c r="A60" s="309"/>
      <c r="B60" s="319" t="n">
        <f aca="false">'Additional items'!$P19</f>
        <v>0</v>
      </c>
      <c r="C60" s="319"/>
      <c r="D60" s="319"/>
      <c r="E60" s="319"/>
      <c r="F60" s="319"/>
      <c r="G60" s="449" t="n">
        <f aca="false">SUM(H60:Q60)</f>
        <v>0</v>
      </c>
      <c r="H60" s="320" t="n">
        <f aca="false">'Per item requirement'!BH60*'Global Stock listing'!$H$71</f>
        <v>0</v>
      </c>
      <c r="I60" s="320" t="n">
        <f aca="false">'Per item requirement'!BI60*'Global Stock listing'!$H$71</f>
        <v>0</v>
      </c>
      <c r="J60" s="320" t="n">
        <f aca="false">'Per item requirement'!BJ60*'Global Stock listing'!$H$71</f>
        <v>0</v>
      </c>
      <c r="K60" s="320" t="n">
        <f aca="false">'Per item requirement'!BK60*'Global Stock listing'!$H$71</f>
        <v>0</v>
      </c>
      <c r="L60" s="320" t="n">
        <f aca="false">'Per item requirement'!BL60*'Global Stock listing'!$H$71</f>
        <v>0</v>
      </c>
      <c r="M60" s="320" t="n">
        <f aca="false">'Per item requirement'!BM60*'Global Stock listing'!$H$71</f>
        <v>0</v>
      </c>
      <c r="N60" s="320" t="n">
        <f aca="false">'Per item requirement'!BN60*'Global Stock listing'!$H$71</f>
        <v>0</v>
      </c>
      <c r="O60" s="320" t="n">
        <f aca="false">'Per item requirement'!BO60*'Global Stock listing'!$H$71</f>
        <v>0</v>
      </c>
      <c r="P60" s="320" t="n">
        <f aca="false">'Per item requirement'!BP60*'Global Stock listing'!$H$71</f>
        <v>0</v>
      </c>
      <c r="Q60" s="320" t="n">
        <f aca="false">'Per item requirement'!BQ60*'Global Stock listing'!$H$71</f>
        <v>0</v>
      </c>
    </row>
    <row r="61" customFormat="false" ht="15" hidden="false" customHeight="false" outlineLevel="0" collapsed="false">
      <c r="A61" s="309"/>
      <c r="B61" s="319" t="n">
        <f aca="false">'Additional items'!$P20</f>
        <v>0</v>
      </c>
      <c r="C61" s="319"/>
      <c r="D61" s="319"/>
      <c r="E61" s="319"/>
      <c r="F61" s="319"/>
      <c r="G61" s="449" t="n">
        <f aca="false">SUM(H61:Q61)</f>
        <v>0</v>
      </c>
      <c r="H61" s="320" t="n">
        <f aca="false">'Per item requirement'!BH61*'Global Stock listing'!$H$72</f>
        <v>0</v>
      </c>
      <c r="I61" s="320" t="n">
        <f aca="false">'Per item requirement'!BI61*'Global Stock listing'!$H$72</f>
        <v>0</v>
      </c>
      <c r="J61" s="320" t="n">
        <f aca="false">'Per item requirement'!BJ61*'Global Stock listing'!$H$72</f>
        <v>0</v>
      </c>
      <c r="K61" s="320" t="n">
        <f aca="false">'Per item requirement'!BK61*'Global Stock listing'!$H$72</f>
        <v>0</v>
      </c>
      <c r="L61" s="320" t="n">
        <f aca="false">'Per item requirement'!BL61*'Global Stock listing'!$H$72</f>
        <v>0</v>
      </c>
      <c r="M61" s="320" t="n">
        <f aca="false">'Per item requirement'!BM61*'Global Stock listing'!$H$72</f>
        <v>0</v>
      </c>
      <c r="N61" s="320" t="n">
        <f aca="false">'Per item requirement'!BN61*'Global Stock listing'!$H$72</f>
        <v>0</v>
      </c>
      <c r="O61" s="320" t="n">
        <f aca="false">'Per item requirement'!BO61*'Global Stock listing'!$H$72</f>
        <v>0</v>
      </c>
      <c r="P61" s="320" t="n">
        <f aca="false">'Per item requirement'!BP61*'Global Stock listing'!$H$72</f>
        <v>0</v>
      </c>
      <c r="Q61" s="320" t="n">
        <f aca="false">'Per item requirement'!BQ61*'Global Stock listing'!$H$72</f>
        <v>0</v>
      </c>
    </row>
    <row r="62" customFormat="false" ht="15" hidden="false" customHeight="false" outlineLevel="0" collapsed="false">
      <c r="A62" s="309"/>
      <c r="B62" s="319" t="n">
        <f aca="false">'Additional items'!$P21</f>
        <v>0</v>
      </c>
      <c r="C62" s="319"/>
      <c r="D62" s="319"/>
      <c r="E62" s="319"/>
      <c r="F62" s="319"/>
      <c r="G62" s="449" t="n">
        <f aca="false">SUM(H62:Q62)</f>
        <v>0</v>
      </c>
      <c r="H62" s="320" t="n">
        <f aca="false">'Per item requirement'!BH62*'Global Stock listing'!$H$73</f>
        <v>0</v>
      </c>
      <c r="I62" s="320" t="n">
        <f aca="false">'Per item requirement'!BI62*'Global Stock listing'!$H$73</f>
        <v>0</v>
      </c>
      <c r="J62" s="320" t="n">
        <f aca="false">'Per item requirement'!BJ62*'Global Stock listing'!$H$73</f>
        <v>0</v>
      </c>
      <c r="K62" s="320" t="n">
        <f aca="false">'Per item requirement'!BK62*'Global Stock listing'!$H$73</f>
        <v>0</v>
      </c>
      <c r="L62" s="320" t="n">
        <f aca="false">'Per item requirement'!BL62*'Global Stock listing'!$H$73</f>
        <v>0</v>
      </c>
      <c r="M62" s="320" t="n">
        <f aca="false">'Per item requirement'!BM62*'Global Stock listing'!$H$73</f>
        <v>0</v>
      </c>
      <c r="N62" s="320" t="n">
        <f aca="false">'Per item requirement'!BN62*'Global Stock listing'!$H$73</f>
        <v>0</v>
      </c>
      <c r="O62" s="320" t="n">
        <f aca="false">'Per item requirement'!BO62*'Global Stock listing'!$H$73</f>
        <v>0</v>
      </c>
      <c r="P62" s="320" t="n">
        <f aca="false">'Per item requirement'!BP62*'Global Stock listing'!$H$73</f>
        <v>0</v>
      </c>
      <c r="Q62" s="320" t="n">
        <f aca="false">'Per item requirement'!BQ62*'Global Stock listing'!$H$73</f>
        <v>0</v>
      </c>
    </row>
    <row r="63" customFormat="false" ht="15" hidden="false" customHeight="false" outlineLevel="0" collapsed="false">
      <c r="A63" s="309"/>
      <c r="B63" s="331" t="n">
        <f aca="false">'Additional items'!$P22</f>
        <v>0</v>
      </c>
      <c r="C63" s="331"/>
      <c r="D63" s="331"/>
      <c r="E63" s="331"/>
      <c r="F63" s="331"/>
      <c r="G63" s="450" t="n">
        <f aca="false">SUM(H63:Q63)</f>
        <v>0</v>
      </c>
      <c r="H63" s="332" t="n">
        <f aca="false">'Per item requirement'!BH63*'Global Stock listing'!$H$74</f>
        <v>0</v>
      </c>
      <c r="I63" s="332" t="n">
        <f aca="false">'Per item requirement'!BI63*'Global Stock listing'!$H$74</f>
        <v>0</v>
      </c>
      <c r="J63" s="332" t="n">
        <f aca="false">'Per item requirement'!BJ63*'Global Stock listing'!$H$74</f>
        <v>0</v>
      </c>
      <c r="K63" s="332" t="n">
        <f aca="false">'Per item requirement'!BK63*'Global Stock listing'!$H$74</f>
        <v>0</v>
      </c>
      <c r="L63" s="332" t="n">
        <f aca="false">'Per item requirement'!BL63*'Global Stock listing'!$H$74</f>
        <v>0</v>
      </c>
      <c r="M63" s="332" t="n">
        <f aca="false">'Per item requirement'!BM63*'Global Stock listing'!$H$74</f>
        <v>0</v>
      </c>
      <c r="N63" s="332" t="n">
        <f aca="false">'Per item requirement'!BN63*'Global Stock listing'!$H$74</f>
        <v>0</v>
      </c>
      <c r="O63" s="332" t="n">
        <f aca="false">'Per item requirement'!BO63*'Global Stock listing'!$H$74</f>
        <v>0</v>
      </c>
      <c r="P63" s="332" t="n">
        <f aca="false">'Per item requirement'!BP63*'Global Stock listing'!$H$74</f>
        <v>0</v>
      </c>
      <c r="Q63" s="332" t="n">
        <f aca="false">'Per item requirement'!BQ63*'Global Stock listing'!$H$74</f>
        <v>0</v>
      </c>
    </row>
    <row r="64" customFormat="false" ht="174" hidden="false" customHeight="false" outlineLevel="0" collapsed="false">
      <c r="A64" s="338" t="s">
        <v>97</v>
      </c>
      <c r="B64" s="339" t="s">
        <v>98</v>
      </c>
      <c r="C64" s="339"/>
      <c r="D64" s="339"/>
      <c r="E64" s="339"/>
      <c r="F64" s="339"/>
      <c r="G64" s="448" t="n">
        <f aca="false">SUM(H64:Q64)</f>
        <v>0</v>
      </c>
      <c r="H64" s="340" t="n">
        <f aca="false">'Per item requirement'!BH64*'Global Stock listing'!$G$12</f>
        <v>0</v>
      </c>
      <c r="I64" s="340" t="n">
        <f aca="false">'Per item requirement'!BI64*'Global Stock listing'!$G$13</f>
        <v>0</v>
      </c>
      <c r="J64" s="340" t="n">
        <f aca="false">'Per item requirement'!BJ64*'Global Stock listing'!$G$14</f>
        <v>0</v>
      </c>
      <c r="K64" s="340" t="n">
        <f aca="false">'Per item requirement'!BK64*'Global Stock listing'!$G$15</f>
        <v>0</v>
      </c>
      <c r="L64" s="340" t="n">
        <f aca="false">'Per item requirement'!BL64*'Global Stock listing'!$G$16</f>
        <v>0</v>
      </c>
      <c r="M64" s="340" t="n">
        <f aca="false">'Per item requirement'!BM64*'Global Stock listing'!$G$17</f>
        <v>0</v>
      </c>
      <c r="N64" s="340" t="n">
        <f aca="false">'Per item requirement'!BN64*'Global Stock listing'!$G$18</f>
        <v>0</v>
      </c>
      <c r="O64" s="340" t="n">
        <f aca="false">'Per item requirement'!BO64*'Global Stock listing'!$G$19</f>
        <v>0</v>
      </c>
      <c r="P64" s="340" t="n">
        <f aca="false">'Per item requirement'!BP64*'Global Stock listing'!$G$20</f>
        <v>0</v>
      </c>
      <c r="Q64" s="340" t="n">
        <f aca="false">'Per item requirement'!BQ64*'Global Stock listing'!$G$21</f>
        <v>0</v>
      </c>
    </row>
    <row r="65" customFormat="false" ht="15" hidden="false" customHeight="false" outlineLevel="0" collapsed="false">
      <c r="A65" s="338"/>
      <c r="B65" s="345" t="s">
        <v>99</v>
      </c>
      <c r="C65" s="345"/>
      <c r="D65" s="345"/>
      <c r="E65" s="345"/>
      <c r="F65" s="345"/>
      <c r="G65" s="449" t="n">
        <f aca="false">SUM(H65:Q65)</f>
        <v>0</v>
      </c>
      <c r="H65" s="346" t="n">
        <f aca="false">'Per item requirement'!BH65*'Global Stock listing'!$G$12</f>
        <v>0</v>
      </c>
      <c r="I65" s="346" t="n">
        <f aca="false">'Per item requirement'!BI65*'Global Stock listing'!$G$13</f>
        <v>0</v>
      </c>
      <c r="J65" s="346" t="n">
        <f aca="false">'Per item requirement'!BJ65*'Global Stock listing'!$G$14</f>
        <v>0</v>
      </c>
      <c r="K65" s="346" t="n">
        <f aca="false">'Per item requirement'!BK65*'Global Stock listing'!$G$15</f>
        <v>0</v>
      </c>
      <c r="L65" s="346" t="n">
        <f aca="false">'Per item requirement'!BL65*'Global Stock listing'!$G$16</f>
        <v>0</v>
      </c>
      <c r="M65" s="346" t="n">
        <f aca="false">'Per item requirement'!BM65*'Global Stock listing'!$G$17</f>
        <v>0</v>
      </c>
      <c r="N65" s="346" t="n">
        <f aca="false">'Per item requirement'!BN65*'Global Stock listing'!$G$18</f>
        <v>0</v>
      </c>
      <c r="O65" s="346" t="n">
        <f aca="false">'Per item requirement'!BO65*'Global Stock listing'!$G$19</f>
        <v>0</v>
      </c>
      <c r="P65" s="346" t="n">
        <f aca="false">'Per item requirement'!BP65*'Global Stock listing'!$G$20</f>
        <v>0</v>
      </c>
      <c r="Q65" s="346" t="n">
        <f aca="false">'Per item requirement'!BQ65*'Global Stock listing'!$G$21</f>
        <v>0</v>
      </c>
    </row>
    <row r="66" customFormat="false" ht="15" hidden="false" customHeight="false" outlineLevel="0" collapsed="false">
      <c r="A66" s="338"/>
      <c r="B66" s="345" t="s">
        <v>100</v>
      </c>
      <c r="C66" s="345"/>
      <c r="D66" s="345"/>
      <c r="E66" s="345"/>
      <c r="F66" s="345"/>
      <c r="G66" s="449" t="n">
        <f aca="false">SUM(H66:Q66)</f>
        <v>0</v>
      </c>
      <c r="H66" s="346" t="n">
        <f aca="false">'Per item requirement'!BH66*'Global Stock listing'!$G$12</f>
        <v>0</v>
      </c>
      <c r="I66" s="346" t="n">
        <f aca="false">'Per item requirement'!BI66*'Global Stock listing'!$G$13</f>
        <v>0</v>
      </c>
      <c r="J66" s="346" t="n">
        <f aca="false">'Per item requirement'!BJ66*'Global Stock listing'!$G$14</f>
        <v>0</v>
      </c>
      <c r="K66" s="346" t="n">
        <f aca="false">'Per item requirement'!BK66*'Global Stock listing'!$G$15</f>
        <v>0</v>
      </c>
      <c r="L66" s="346" t="n">
        <f aca="false">'Per item requirement'!BL66*'Global Stock listing'!$G$16</f>
        <v>0</v>
      </c>
      <c r="M66" s="346" t="n">
        <f aca="false">'Per item requirement'!BM66*'Global Stock listing'!$G$17</f>
        <v>0</v>
      </c>
      <c r="N66" s="346" t="n">
        <f aca="false">'Per item requirement'!BN66*'Global Stock listing'!$G$18</f>
        <v>0</v>
      </c>
      <c r="O66" s="346" t="n">
        <f aca="false">'Per item requirement'!BO66*'Global Stock listing'!$G$19</f>
        <v>0</v>
      </c>
      <c r="P66" s="346" t="n">
        <f aca="false">'Per item requirement'!BP66*'Global Stock listing'!$G$20</f>
        <v>0</v>
      </c>
      <c r="Q66" s="346" t="n">
        <f aca="false">'Per item requirement'!BQ66*'Global Stock listing'!$G$21</f>
        <v>0</v>
      </c>
    </row>
    <row r="67" customFormat="false" ht="15" hidden="false" customHeight="false" outlineLevel="0" collapsed="false">
      <c r="A67" s="338"/>
      <c r="B67" s="345" t="s">
        <v>101</v>
      </c>
      <c r="C67" s="345"/>
      <c r="D67" s="345"/>
      <c r="E67" s="345"/>
      <c r="F67" s="345"/>
      <c r="G67" s="449" t="n">
        <f aca="false">SUM(H67:Q67)</f>
        <v>0</v>
      </c>
      <c r="H67" s="346" t="n">
        <f aca="false">'Per item requirement'!BH67*'Global Stock listing'!$G$12</f>
        <v>0</v>
      </c>
      <c r="I67" s="346" t="n">
        <f aca="false">'Per item requirement'!BI67*'Global Stock listing'!$G$13</f>
        <v>0</v>
      </c>
      <c r="J67" s="346" t="n">
        <f aca="false">'Per item requirement'!BJ67*'Global Stock listing'!$G$14</f>
        <v>0</v>
      </c>
      <c r="K67" s="346" t="n">
        <f aca="false">'Per item requirement'!BK67*'Global Stock listing'!$G$15</f>
        <v>0</v>
      </c>
      <c r="L67" s="346" t="n">
        <f aca="false">'Per item requirement'!BL67*'Global Stock listing'!$G$16</f>
        <v>0</v>
      </c>
      <c r="M67" s="346" t="n">
        <f aca="false">'Per item requirement'!BM67*'Global Stock listing'!$G$17</f>
        <v>0</v>
      </c>
      <c r="N67" s="346" t="n">
        <f aca="false">'Per item requirement'!BN67*'Global Stock listing'!$G$18</f>
        <v>0</v>
      </c>
      <c r="O67" s="346" t="n">
        <f aca="false">'Per item requirement'!BO67*'Global Stock listing'!$G$19</f>
        <v>0</v>
      </c>
      <c r="P67" s="346" t="n">
        <f aca="false">'Per item requirement'!BP67*'Global Stock listing'!$G$20</f>
        <v>0</v>
      </c>
      <c r="Q67" s="346" t="n">
        <f aca="false">'Per item requirement'!BQ67*'Global Stock listing'!$G$21</f>
        <v>0</v>
      </c>
    </row>
    <row r="68" customFormat="false" ht="15" hidden="false" customHeight="false" outlineLevel="0" collapsed="false">
      <c r="A68" s="338"/>
      <c r="B68" s="345" t="s">
        <v>102</v>
      </c>
      <c r="C68" s="345"/>
      <c r="D68" s="345"/>
      <c r="E68" s="345"/>
      <c r="F68" s="345"/>
      <c r="G68" s="449" t="n">
        <f aca="false">SUM(H68:Q68)</f>
        <v>0</v>
      </c>
      <c r="H68" s="346" t="n">
        <f aca="false">'Per item requirement'!BH68*'Global Stock listing'!$G$12</f>
        <v>0</v>
      </c>
      <c r="I68" s="346" t="n">
        <f aca="false">'Per item requirement'!BI68*'Global Stock listing'!$G$13</f>
        <v>0</v>
      </c>
      <c r="J68" s="346" t="n">
        <f aca="false">'Per item requirement'!BJ68*'Global Stock listing'!$G$14</f>
        <v>0</v>
      </c>
      <c r="K68" s="346" t="n">
        <f aca="false">'Per item requirement'!BK68*'Global Stock listing'!$G$15</f>
        <v>0</v>
      </c>
      <c r="L68" s="346" t="n">
        <f aca="false">'Per item requirement'!BL68*'Global Stock listing'!$G$16</f>
        <v>0</v>
      </c>
      <c r="M68" s="346" t="n">
        <f aca="false">'Per item requirement'!BM68*'Global Stock listing'!$G$17</f>
        <v>0</v>
      </c>
      <c r="N68" s="346" t="n">
        <f aca="false">'Per item requirement'!BN68*'Global Stock listing'!$G$18</f>
        <v>0</v>
      </c>
      <c r="O68" s="346" t="n">
        <f aca="false">'Per item requirement'!BO68*'Global Stock listing'!$G$19</f>
        <v>0</v>
      </c>
      <c r="P68" s="346" t="n">
        <f aca="false">'Per item requirement'!BP68*'Global Stock listing'!$G$20</f>
        <v>0</v>
      </c>
      <c r="Q68" s="346" t="n">
        <f aca="false">'Per item requirement'!BQ68*'Global Stock listing'!$G$21</f>
        <v>0</v>
      </c>
    </row>
    <row r="69" customFormat="false" ht="15" hidden="false" customHeight="false" outlineLevel="0" collapsed="false">
      <c r="A69" s="338"/>
      <c r="B69" s="345" t="s">
        <v>103</v>
      </c>
      <c r="C69" s="345"/>
      <c r="D69" s="345"/>
      <c r="E69" s="345"/>
      <c r="F69" s="345"/>
      <c r="G69" s="449" t="n">
        <f aca="false">SUM(H69:Q69)</f>
        <v>0</v>
      </c>
      <c r="H69" s="346" t="n">
        <f aca="false">'Per item requirement'!BH69*'Global Stock listing'!$G$12</f>
        <v>0</v>
      </c>
      <c r="I69" s="346" t="n">
        <f aca="false">'Per item requirement'!BI69*'Global Stock listing'!$G$13</f>
        <v>0</v>
      </c>
      <c r="J69" s="346" t="n">
        <f aca="false">'Per item requirement'!BJ69*'Global Stock listing'!$G$14</f>
        <v>0</v>
      </c>
      <c r="K69" s="346" t="n">
        <f aca="false">'Per item requirement'!BK69*'Global Stock listing'!$G$15</f>
        <v>0</v>
      </c>
      <c r="L69" s="346" t="n">
        <f aca="false">'Per item requirement'!BL69*'Global Stock listing'!$G$16</f>
        <v>0</v>
      </c>
      <c r="M69" s="346" t="n">
        <f aca="false">'Per item requirement'!BM69*'Global Stock listing'!$G$17</f>
        <v>0</v>
      </c>
      <c r="N69" s="346" t="n">
        <f aca="false">'Per item requirement'!BN69*'Global Stock listing'!$G$18</f>
        <v>0</v>
      </c>
      <c r="O69" s="346" t="n">
        <f aca="false">'Per item requirement'!BO69*'Global Stock listing'!$G$19</f>
        <v>0</v>
      </c>
      <c r="P69" s="346" t="n">
        <f aca="false">'Per item requirement'!BP69*'Global Stock listing'!$G$20</f>
        <v>0</v>
      </c>
      <c r="Q69" s="346" t="n">
        <f aca="false">'Per item requirement'!BQ69*'Global Stock listing'!$G$21</f>
        <v>0</v>
      </c>
    </row>
    <row r="70" customFormat="false" ht="15" hidden="false" customHeight="false" outlineLevel="0" collapsed="false">
      <c r="A70" s="338"/>
      <c r="B70" s="345" t="s">
        <v>104</v>
      </c>
      <c r="C70" s="345"/>
      <c r="D70" s="345"/>
      <c r="E70" s="345"/>
      <c r="F70" s="345"/>
      <c r="G70" s="449" t="n">
        <f aca="false">SUM(H70:Q70)</f>
        <v>0</v>
      </c>
      <c r="H70" s="346" t="n">
        <f aca="false">'Per item requirement'!BH70*'Global Stock listing'!$G$12</f>
        <v>0</v>
      </c>
      <c r="I70" s="346" t="n">
        <f aca="false">'Per item requirement'!BI70*'Global Stock listing'!$G$13</f>
        <v>0</v>
      </c>
      <c r="J70" s="346" t="n">
        <f aca="false">'Per item requirement'!BJ70*'Global Stock listing'!$G$14</f>
        <v>0</v>
      </c>
      <c r="K70" s="346" t="n">
        <f aca="false">'Per item requirement'!BK70*'Global Stock listing'!$G$15</f>
        <v>0</v>
      </c>
      <c r="L70" s="346" t="n">
        <f aca="false">'Per item requirement'!BL70*'Global Stock listing'!$G$16</f>
        <v>0</v>
      </c>
      <c r="M70" s="346" t="n">
        <f aca="false">'Per item requirement'!BM70*'Global Stock listing'!$G$17</f>
        <v>0</v>
      </c>
      <c r="N70" s="346" t="n">
        <f aca="false">'Per item requirement'!BN70*'Global Stock listing'!$G$18</f>
        <v>0</v>
      </c>
      <c r="O70" s="346" t="n">
        <f aca="false">'Per item requirement'!BO70*'Global Stock listing'!$G$19</f>
        <v>0</v>
      </c>
      <c r="P70" s="346" t="n">
        <f aca="false">'Per item requirement'!BP70*'Global Stock listing'!$G$20</f>
        <v>0</v>
      </c>
      <c r="Q70" s="346" t="n">
        <f aca="false">'Per item requirement'!BQ70*'Global Stock listing'!$G$21</f>
        <v>0</v>
      </c>
    </row>
    <row r="71" customFormat="false" ht="15" hidden="false" customHeight="false" outlineLevel="0" collapsed="false">
      <c r="A71" s="338"/>
      <c r="B71" s="345" t="s">
        <v>105</v>
      </c>
      <c r="C71" s="345"/>
      <c r="D71" s="345"/>
      <c r="E71" s="345"/>
      <c r="F71" s="345"/>
      <c r="G71" s="449" t="n">
        <f aca="false">SUM(H71:Q71)</f>
        <v>0</v>
      </c>
      <c r="H71" s="346" t="n">
        <f aca="false">'Per item requirement'!BH71*'Global Stock listing'!$G$12</f>
        <v>0</v>
      </c>
      <c r="I71" s="346" t="n">
        <f aca="false">'Per item requirement'!BI71*'Global Stock listing'!$G$13</f>
        <v>0</v>
      </c>
      <c r="J71" s="346" t="n">
        <f aca="false">'Per item requirement'!BJ71*'Global Stock listing'!$G$14</f>
        <v>0</v>
      </c>
      <c r="K71" s="346" t="n">
        <f aca="false">'Per item requirement'!BK71*'Global Stock listing'!$G$15</f>
        <v>0</v>
      </c>
      <c r="L71" s="346" t="n">
        <f aca="false">'Per item requirement'!BL71*'Global Stock listing'!$G$16</f>
        <v>0</v>
      </c>
      <c r="M71" s="346" t="n">
        <f aca="false">'Per item requirement'!BM71*'Global Stock listing'!$G$17</f>
        <v>0</v>
      </c>
      <c r="N71" s="346" t="n">
        <f aca="false">'Per item requirement'!BN71*'Global Stock listing'!$G$18</f>
        <v>0</v>
      </c>
      <c r="O71" s="346" t="n">
        <f aca="false">'Per item requirement'!BO71*'Global Stock listing'!$G$19</f>
        <v>0</v>
      </c>
      <c r="P71" s="346" t="n">
        <f aca="false">'Per item requirement'!BP71*'Global Stock listing'!$G$20</f>
        <v>0</v>
      </c>
      <c r="Q71" s="346" t="n">
        <f aca="false">'Per item requirement'!BQ71*'Global Stock listing'!$G$21</f>
        <v>0</v>
      </c>
    </row>
    <row r="72" customFormat="false" ht="15" hidden="false" customHeight="false" outlineLevel="0" collapsed="false">
      <c r="A72" s="338"/>
      <c r="B72" s="345" t="s">
        <v>106</v>
      </c>
      <c r="C72" s="345"/>
      <c r="D72" s="345"/>
      <c r="E72" s="345"/>
      <c r="F72" s="345"/>
      <c r="G72" s="449" t="n">
        <f aca="false">SUM(H72:Q72)</f>
        <v>0</v>
      </c>
      <c r="H72" s="346" t="n">
        <f aca="false">'Per item requirement'!BH72*'Global Stock listing'!$G$12</f>
        <v>0</v>
      </c>
      <c r="I72" s="346" t="n">
        <f aca="false">'Per item requirement'!BI72*'Global Stock listing'!$G$13</f>
        <v>0</v>
      </c>
      <c r="J72" s="346" t="n">
        <f aca="false">'Per item requirement'!BJ72*'Global Stock listing'!$G$14</f>
        <v>0</v>
      </c>
      <c r="K72" s="346" t="n">
        <f aca="false">'Per item requirement'!BK72*'Global Stock listing'!$G$15</f>
        <v>0</v>
      </c>
      <c r="L72" s="346" t="n">
        <f aca="false">'Per item requirement'!BL72*'Global Stock listing'!$G$16</f>
        <v>0</v>
      </c>
      <c r="M72" s="346" t="n">
        <f aca="false">'Per item requirement'!BM72*'Global Stock listing'!$G$17</f>
        <v>0</v>
      </c>
      <c r="N72" s="346" t="n">
        <f aca="false">'Per item requirement'!BN72*'Global Stock listing'!$G$18</f>
        <v>0</v>
      </c>
      <c r="O72" s="346" t="n">
        <f aca="false">'Per item requirement'!BO72*'Global Stock listing'!$G$19</f>
        <v>0</v>
      </c>
      <c r="P72" s="346" t="n">
        <f aca="false">'Per item requirement'!BP72*'Global Stock listing'!$G$20</f>
        <v>0</v>
      </c>
      <c r="Q72" s="346" t="n">
        <f aca="false">'Per item requirement'!BQ72*'Global Stock listing'!$G$21</f>
        <v>0</v>
      </c>
    </row>
    <row r="73" customFormat="false" ht="15" hidden="false" customHeight="false" outlineLevel="0" collapsed="false">
      <c r="A73" s="338"/>
      <c r="B73" s="345" t="s">
        <v>107</v>
      </c>
      <c r="C73" s="345"/>
      <c r="D73" s="345"/>
      <c r="E73" s="345"/>
      <c r="F73" s="345"/>
      <c r="G73" s="449" t="n">
        <f aca="false">SUM(H73:Q73)</f>
        <v>0</v>
      </c>
      <c r="H73" s="346" t="n">
        <f aca="false">'Per item requirement'!BH73*'Global Stock listing'!$G$12</f>
        <v>0</v>
      </c>
      <c r="I73" s="346" t="n">
        <f aca="false">'Per item requirement'!BI73*'Global Stock listing'!$G$13</f>
        <v>0</v>
      </c>
      <c r="J73" s="346" t="n">
        <f aca="false">'Per item requirement'!BJ73*'Global Stock listing'!$G$14</f>
        <v>0</v>
      </c>
      <c r="K73" s="346" t="n">
        <f aca="false">'Per item requirement'!BK73*'Global Stock listing'!$G$15</f>
        <v>0</v>
      </c>
      <c r="L73" s="346" t="n">
        <f aca="false">'Per item requirement'!BL73*'Global Stock listing'!$G$16</f>
        <v>0</v>
      </c>
      <c r="M73" s="346" t="n">
        <f aca="false">'Per item requirement'!BM73*'Global Stock listing'!$G$17</f>
        <v>0</v>
      </c>
      <c r="N73" s="346" t="n">
        <f aca="false">'Per item requirement'!BN73*'Global Stock listing'!$G$18</f>
        <v>0</v>
      </c>
      <c r="O73" s="346" t="n">
        <f aca="false">'Per item requirement'!BO73*'Global Stock listing'!$G$19</f>
        <v>0</v>
      </c>
      <c r="P73" s="346" t="n">
        <f aca="false">'Per item requirement'!BP73*'Global Stock listing'!$G$20</f>
        <v>0</v>
      </c>
      <c r="Q73" s="346" t="n">
        <f aca="false">'Per item requirement'!BQ73*'Global Stock listing'!$G$21</f>
        <v>0</v>
      </c>
    </row>
    <row r="74" customFormat="false" ht="15" hidden="false" customHeight="false" outlineLevel="0" collapsed="false">
      <c r="A74" s="338"/>
      <c r="B74" s="345" t="s">
        <v>108</v>
      </c>
      <c r="C74" s="345"/>
      <c r="D74" s="345"/>
      <c r="E74" s="345"/>
      <c r="F74" s="345"/>
      <c r="G74" s="449" t="n">
        <f aca="false">SUM(H74:Q74)</f>
        <v>0</v>
      </c>
      <c r="H74" s="346" t="n">
        <f aca="false">'Per item requirement'!BH74*'Global Stock listing'!$G$12</f>
        <v>0</v>
      </c>
      <c r="I74" s="346" t="n">
        <f aca="false">'Per item requirement'!BI74*'Global Stock listing'!$G$13</f>
        <v>0</v>
      </c>
      <c r="J74" s="346" t="n">
        <f aca="false">'Per item requirement'!BJ74*'Global Stock listing'!$G$14</f>
        <v>0</v>
      </c>
      <c r="K74" s="346" t="n">
        <f aca="false">'Per item requirement'!BK74*'Global Stock listing'!$G$15</f>
        <v>0</v>
      </c>
      <c r="L74" s="346" t="n">
        <f aca="false">'Per item requirement'!BL74*'Global Stock listing'!$G$16</f>
        <v>0</v>
      </c>
      <c r="M74" s="346" t="n">
        <f aca="false">'Per item requirement'!BM74*'Global Stock listing'!$G$17</f>
        <v>0</v>
      </c>
      <c r="N74" s="346" t="n">
        <f aca="false">'Per item requirement'!BN74*'Global Stock listing'!$G$18</f>
        <v>0</v>
      </c>
      <c r="O74" s="346" t="n">
        <f aca="false">'Per item requirement'!BO74*'Global Stock listing'!$G$19</f>
        <v>0</v>
      </c>
      <c r="P74" s="346" t="n">
        <f aca="false">'Per item requirement'!BP74*'Global Stock listing'!$G$20</f>
        <v>0</v>
      </c>
      <c r="Q74" s="346" t="n">
        <f aca="false">'Per item requirement'!BQ74*'Global Stock listing'!$G$21</f>
        <v>0</v>
      </c>
    </row>
    <row r="75" customFormat="false" ht="15" hidden="false" customHeight="false" outlineLevel="0" collapsed="false">
      <c r="A75" s="338"/>
      <c r="B75" s="345" t="s">
        <v>109</v>
      </c>
      <c r="C75" s="345"/>
      <c r="D75" s="345"/>
      <c r="E75" s="345"/>
      <c r="F75" s="345"/>
      <c r="G75" s="449" t="n">
        <f aca="false">SUM(H75:Q75)</f>
        <v>0</v>
      </c>
      <c r="H75" s="346" t="n">
        <f aca="false">'Per item requirement'!BH75*'Global Stock listing'!$G$12</f>
        <v>0</v>
      </c>
      <c r="I75" s="346" t="n">
        <f aca="false">'Per item requirement'!BI75*'Global Stock listing'!$G$13</f>
        <v>0</v>
      </c>
      <c r="J75" s="346" t="n">
        <f aca="false">'Per item requirement'!BJ75*'Global Stock listing'!$G$14</f>
        <v>0</v>
      </c>
      <c r="K75" s="346" t="n">
        <f aca="false">'Per item requirement'!BK75*'Global Stock listing'!$G$15</f>
        <v>0</v>
      </c>
      <c r="L75" s="346" t="n">
        <f aca="false">'Per item requirement'!BL75*'Global Stock listing'!$G$16</f>
        <v>0</v>
      </c>
      <c r="M75" s="346" t="n">
        <f aca="false">'Per item requirement'!BM75*'Global Stock listing'!$G$17</f>
        <v>0</v>
      </c>
      <c r="N75" s="346" t="n">
        <f aca="false">'Per item requirement'!BN75*'Global Stock listing'!$G$18</f>
        <v>0</v>
      </c>
      <c r="O75" s="346" t="n">
        <f aca="false">'Per item requirement'!BO75*'Global Stock listing'!$G$19</f>
        <v>0</v>
      </c>
      <c r="P75" s="346" t="n">
        <f aca="false">'Per item requirement'!BP75*'Global Stock listing'!$G$20</f>
        <v>0</v>
      </c>
      <c r="Q75" s="346" t="n">
        <f aca="false">'Per item requirement'!BQ75*'Global Stock listing'!$G$21</f>
        <v>0</v>
      </c>
    </row>
    <row r="76" customFormat="false" ht="15" hidden="false" customHeight="false" outlineLevel="0" collapsed="false">
      <c r="A76" s="338"/>
      <c r="B76" s="345" t="s">
        <v>110</v>
      </c>
      <c r="C76" s="345"/>
      <c r="D76" s="345"/>
      <c r="E76" s="345"/>
      <c r="F76" s="345"/>
      <c r="G76" s="449" t="n">
        <f aca="false">SUM(H76:Q76)</f>
        <v>0</v>
      </c>
      <c r="H76" s="346" t="n">
        <f aca="false">'Per item requirement'!BH76*'Global Stock listing'!$G$12</f>
        <v>0</v>
      </c>
      <c r="I76" s="346" t="n">
        <f aca="false">'Per item requirement'!BI76*'Global Stock listing'!$G$13</f>
        <v>0</v>
      </c>
      <c r="J76" s="346" t="n">
        <f aca="false">'Per item requirement'!BJ76*'Global Stock listing'!$G$14</f>
        <v>0</v>
      </c>
      <c r="K76" s="346" t="n">
        <f aca="false">'Per item requirement'!BK76*'Global Stock listing'!$G$15</f>
        <v>0</v>
      </c>
      <c r="L76" s="346" t="n">
        <f aca="false">'Per item requirement'!BL76*'Global Stock listing'!$G$16</f>
        <v>0</v>
      </c>
      <c r="M76" s="346" t="n">
        <f aca="false">'Per item requirement'!BM76*'Global Stock listing'!$G$17</f>
        <v>0</v>
      </c>
      <c r="N76" s="346" t="n">
        <f aca="false">'Per item requirement'!BN76*'Global Stock listing'!$G$18</f>
        <v>0</v>
      </c>
      <c r="O76" s="346" t="n">
        <f aca="false">'Per item requirement'!BO76*'Global Stock listing'!$G$19</f>
        <v>0</v>
      </c>
      <c r="P76" s="346" t="n">
        <f aca="false">'Per item requirement'!BP76*'Global Stock listing'!$G$20</f>
        <v>0</v>
      </c>
      <c r="Q76" s="346" t="n">
        <f aca="false">'Per item requirement'!BQ76*'Global Stock listing'!$G$21</f>
        <v>0</v>
      </c>
    </row>
    <row r="77" customFormat="false" ht="15" hidden="false" customHeight="false" outlineLevel="0" collapsed="false">
      <c r="A77" s="338"/>
      <c r="B77" s="345" t="s">
        <v>111</v>
      </c>
      <c r="C77" s="345"/>
      <c r="D77" s="345"/>
      <c r="E77" s="345"/>
      <c r="F77" s="345"/>
      <c r="G77" s="449" t="n">
        <f aca="false">SUM(H77:Q77)</f>
        <v>0</v>
      </c>
      <c r="H77" s="346" t="n">
        <f aca="false">'Per item requirement'!BH77*'Global Stock listing'!$G$12</f>
        <v>0</v>
      </c>
      <c r="I77" s="346" t="n">
        <f aca="false">'Per item requirement'!BI77*'Global Stock listing'!$G$13</f>
        <v>0</v>
      </c>
      <c r="J77" s="346" t="n">
        <f aca="false">'Per item requirement'!BJ77*'Global Stock listing'!$G$14</f>
        <v>0</v>
      </c>
      <c r="K77" s="346" t="n">
        <f aca="false">'Per item requirement'!BK77*'Global Stock listing'!$G$15</f>
        <v>0</v>
      </c>
      <c r="L77" s="346" t="n">
        <f aca="false">'Per item requirement'!BL77*'Global Stock listing'!$G$16</f>
        <v>0</v>
      </c>
      <c r="M77" s="346" t="n">
        <f aca="false">'Per item requirement'!BM77*'Global Stock listing'!$G$17</f>
        <v>0</v>
      </c>
      <c r="N77" s="346" t="n">
        <f aca="false">'Per item requirement'!BN77*'Global Stock listing'!$G$18</f>
        <v>0</v>
      </c>
      <c r="O77" s="346" t="n">
        <f aca="false">'Per item requirement'!BO77*'Global Stock listing'!$G$19</f>
        <v>0</v>
      </c>
      <c r="P77" s="346" t="n">
        <f aca="false">'Per item requirement'!BP77*'Global Stock listing'!$G$20</f>
        <v>0</v>
      </c>
      <c r="Q77" s="346" t="n">
        <f aca="false">'Per item requirement'!BQ77*'Global Stock listing'!$G$21</f>
        <v>0</v>
      </c>
    </row>
    <row r="78" customFormat="false" ht="15" hidden="false" customHeight="false" outlineLevel="0" collapsed="false">
      <c r="A78" s="338"/>
      <c r="B78" s="345" t="s">
        <v>112</v>
      </c>
      <c r="C78" s="345"/>
      <c r="D78" s="345"/>
      <c r="E78" s="345"/>
      <c r="F78" s="345"/>
      <c r="G78" s="449" t="n">
        <f aca="false">SUM(H78:Q78)</f>
        <v>0</v>
      </c>
      <c r="H78" s="346" t="n">
        <f aca="false">'Per item requirement'!BH78*'Global Stock listing'!$G$12</f>
        <v>0</v>
      </c>
      <c r="I78" s="346" t="n">
        <f aca="false">'Per item requirement'!BI78*'Global Stock listing'!$G$13</f>
        <v>0</v>
      </c>
      <c r="J78" s="346" t="n">
        <f aca="false">'Per item requirement'!BJ78*'Global Stock listing'!$G$14</f>
        <v>0</v>
      </c>
      <c r="K78" s="346" t="n">
        <f aca="false">'Per item requirement'!BK78*'Global Stock listing'!$G$15</f>
        <v>0</v>
      </c>
      <c r="L78" s="346" t="n">
        <f aca="false">'Per item requirement'!BL78*'Global Stock listing'!$G$16</f>
        <v>0</v>
      </c>
      <c r="M78" s="346" t="n">
        <f aca="false">'Per item requirement'!BM78*'Global Stock listing'!$G$17</f>
        <v>0</v>
      </c>
      <c r="N78" s="346" t="n">
        <f aca="false">'Per item requirement'!BN78*'Global Stock listing'!$G$18</f>
        <v>0</v>
      </c>
      <c r="O78" s="346" t="n">
        <f aca="false">'Per item requirement'!BO78*'Global Stock listing'!$G$19</f>
        <v>0</v>
      </c>
      <c r="P78" s="346" t="n">
        <f aca="false">'Per item requirement'!BP78*'Global Stock listing'!$G$20</f>
        <v>0</v>
      </c>
      <c r="Q78" s="346" t="n">
        <f aca="false">'Per item requirement'!BQ78*'Global Stock listing'!$G$21</f>
        <v>0</v>
      </c>
    </row>
    <row r="79" customFormat="false" ht="15" hidden="false" customHeight="false" outlineLevel="0" collapsed="false">
      <c r="A79" s="338"/>
      <c r="B79" s="345" t="s">
        <v>113</v>
      </c>
      <c r="C79" s="345"/>
      <c r="D79" s="345"/>
      <c r="E79" s="345"/>
      <c r="F79" s="345"/>
      <c r="G79" s="449" t="n">
        <f aca="false">SUM(H79:Q79)</f>
        <v>0</v>
      </c>
      <c r="H79" s="346" t="n">
        <f aca="false">'Per item requirement'!BH79*'Global Stock listing'!$G$12</f>
        <v>0</v>
      </c>
      <c r="I79" s="346" t="n">
        <f aca="false">'Per item requirement'!BI79*'Global Stock listing'!$G$13</f>
        <v>0</v>
      </c>
      <c r="J79" s="346" t="n">
        <f aca="false">'Per item requirement'!BJ79*'Global Stock listing'!$G$14</f>
        <v>0</v>
      </c>
      <c r="K79" s="346" t="n">
        <f aca="false">'Per item requirement'!BK79*'Global Stock listing'!$G$15</f>
        <v>0</v>
      </c>
      <c r="L79" s="346" t="n">
        <f aca="false">'Per item requirement'!BL79*'Global Stock listing'!$G$16</f>
        <v>0</v>
      </c>
      <c r="M79" s="346" t="n">
        <f aca="false">'Per item requirement'!BM79*'Global Stock listing'!$G$17</f>
        <v>0</v>
      </c>
      <c r="N79" s="346" t="n">
        <f aca="false">'Per item requirement'!BN79*'Global Stock listing'!$G$18</f>
        <v>0</v>
      </c>
      <c r="O79" s="346" t="n">
        <f aca="false">'Per item requirement'!BO79*'Global Stock listing'!$G$19</f>
        <v>0</v>
      </c>
      <c r="P79" s="346" t="n">
        <f aca="false">'Per item requirement'!BP79*'Global Stock listing'!$G$20</f>
        <v>0</v>
      </c>
      <c r="Q79" s="346" t="n">
        <f aca="false">'Per item requirement'!BQ79*'Global Stock listing'!$G$21</f>
        <v>0</v>
      </c>
    </row>
    <row r="80" customFormat="false" ht="15" hidden="false" customHeight="false" outlineLevel="0" collapsed="false">
      <c r="A80" s="338"/>
      <c r="B80" s="345" t="s">
        <v>114</v>
      </c>
      <c r="C80" s="345"/>
      <c r="D80" s="345"/>
      <c r="E80" s="345"/>
      <c r="F80" s="345"/>
      <c r="G80" s="449" t="n">
        <f aca="false">SUM(H80:Q80)</f>
        <v>0</v>
      </c>
      <c r="H80" s="346" t="n">
        <f aca="false">'Per item requirement'!BH80*'Global Stock listing'!$G$12</f>
        <v>0</v>
      </c>
      <c r="I80" s="346" t="n">
        <f aca="false">'Per item requirement'!BI80*'Global Stock listing'!$G$13</f>
        <v>0</v>
      </c>
      <c r="J80" s="346" t="n">
        <f aca="false">'Per item requirement'!BJ80*'Global Stock listing'!$G$14</f>
        <v>0</v>
      </c>
      <c r="K80" s="346" t="n">
        <f aca="false">'Per item requirement'!BK80*'Global Stock listing'!$G$15</f>
        <v>0</v>
      </c>
      <c r="L80" s="346" t="n">
        <f aca="false">'Per item requirement'!BL80*'Global Stock listing'!$G$16</f>
        <v>0</v>
      </c>
      <c r="M80" s="346" t="n">
        <f aca="false">'Per item requirement'!BM80*'Global Stock listing'!$G$17</f>
        <v>0</v>
      </c>
      <c r="N80" s="346" t="n">
        <f aca="false">'Per item requirement'!BN80*'Global Stock listing'!$G$18</f>
        <v>0</v>
      </c>
      <c r="O80" s="346" t="n">
        <f aca="false">'Per item requirement'!BO80*'Global Stock listing'!$G$19</f>
        <v>0</v>
      </c>
      <c r="P80" s="346" t="n">
        <f aca="false">'Per item requirement'!BP80*'Global Stock listing'!$G$20</f>
        <v>0</v>
      </c>
      <c r="Q80" s="346" t="n">
        <f aca="false">'Per item requirement'!BQ80*'Global Stock listing'!$G$21</f>
        <v>0</v>
      </c>
    </row>
    <row r="81" customFormat="false" ht="15" hidden="false" customHeight="false" outlineLevel="0" collapsed="false">
      <c r="A81" s="338"/>
      <c r="B81" s="345" t="str">
        <f aca="false">'Additional items'!$B13</f>
        <v>Hive Nanite Replicator</v>
      </c>
      <c r="C81" s="345"/>
      <c r="D81" s="345"/>
      <c r="E81" s="345"/>
      <c r="F81" s="345"/>
      <c r="G81" s="449" t="n">
        <f aca="false">SUM(H81:Q81)</f>
        <v>0</v>
      </c>
      <c r="H81" s="346" t="n">
        <f aca="false">'Per item requirement'!BH81*'Global Stock listing'!$G$12</f>
        <v>0</v>
      </c>
      <c r="I81" s="346" t="n">
        <f aca="false">'Per item requirement'!BI81*'Global Stock listing'!$G$13</f>
        <v>0</v>
      </c>
      <c r="J81" s="346" t="n">
        <f aca="false">'Per item requirement'!BJ81*'Global Stock listing'!$G$14</f>
        <v>0</v>
      </c>
      <c r="K81" s="346" t="n">
        <f aca="false">'Per item requirement'!BK81*'Global Stock listing'!$G$15</f>
        <v>0</v>
      </c>
      <c r="L81" s="346" t="n">
        <f aca="false">'Per item requirement'!BL81*'Global Stock listing'!$G$16</f>
        <v>0</v>
      </c>
      <c r="M81" s="346" t="n">
        <f aca="false">'Per item requirement'!BM81*'Global Stock listing'!$G$17</f>
        <v>0</v>
      </c>
      <c r="N81" s="346" t="n">
        <f aca="false">'Per item requirement'!BN81*'Global Stock listing'!$G$18</f>
        <v>0</v>
      </c>
      <c r="O81" s="346" t="n">
        <f aca="false">'Per item requirement'!BO81*'Global Stock listing'!$G$19</f>
        <v>0</v>
      </c>
      <c r="P81" s="346" t="n">
        <f aca="false">'Per item requirement'!BP81*'Global Stock listing'!$G$20</f>
        <v>0</v>
      </c>
      <c r="Q81" s="346" t="n">
        <f aca="false">'Per item requirement'!BQ81*'Global Stock listing'!$G$21</f>
        <v>0</v>
      </c>
    </row>
    <row r="82" customFormat="false" ht="15" hidden="false" customHeight="false" outlineLevel="0" collapsed="false">
      <c r="A82" s="338"/>
      <c r="B82" s="345" t="str">
        <f aca="false">'Additional items'!$B14</f>
        <v>Orun Processor core</v>
      </c>
      <c r="C82" s="345"/>
      <c r="D82" s="345"/>
      <c r="E82" s="345"/>
      <c r="F82" s="345"/>
      <c r="G82" s="449" t="n">
        <f aca="false">SUM(H82:Q82)</f>
        <v>0</v>
      </c>
      <c r="H82" s="346" t="n">
        <f aca="false">'Per item requirement'!BH82*'Global Stock listing'!$G$12</f>
        <v>0</v>
      </c>
      <c r="I82" s="346" t="n">
        <f aca="false">'Per item requirement'!BI82*'Global Stock listing'!$G$13</f>
        <v>0</v>
      </c>
      <c r="J82" s="346" t="n">
        <f aca="false">'Per item requirement'!BJ82*'Global Stock listing'!$G$14</f>
        <v>0</v>
      </c>
      <c r="K82" s="346" t="n">
        <f aca="false">'Per item requirement'!BK82*'Global Stock listing'!$G$15</f>
        <v>0</v>
      </c>
      <c r="L82" s="346" t="n">
        <f aca="false">'Per item requirement'!BL82*'Global Stock listing'!$G$16</f>
        <v>0</v>
      </c>
      <c r="M82" s="346" t="n">
        <f aca="false">'Per item requirement'!BM82*'Global Stock listing'!$G$17</f>
        <v>0</v>
      </c>
      <c r="N82" s="346" t="n">
        <f aca="false">'Per item requirement'!BN82*'Global Stock listing'!$G$18</f>
        <v>0</v>
      </c>
      <c r="O82" s="346" t="n">
        <f aca="false">'Per item requirement'!BO82*'Global Stock listing'!$G$19</f>
        <v>0</v>
      </c>
      <c r="P82" s="346" t="n">
        <f aca="false">'Per item requirement'!BP82*'Global Stock listing'!$G$20</f>
        <v>0</v>
      </c>
      <c r="Q82" s="346" t="n">
        <f aca="false">'Per item requirement'!BQ82*'Global Stock listing'!$G$21</f>
        <v>0</v>
      </c>
    </row>
    <row r="83" customFormat="false" ht="15" hidden="false" customHeight="false" outlineLevel="0" collapsed="false">
      <c r="A83" s="338"/>
      <c r="B83" s="345" t="n">
        <f aca="false">'Additional items'!$B15</f>
        <v>0</v>
      </c>
      <c r="C83" s="345"/>
      <c r="D83" s="345"/>
      <c r="E83" s="345"/>
      <c r="F83" s="345"/>
      <c r="G83" s="449" t="n">
        <f aca="false">SUM(H83:Q83)</f>
        <v>0</v>
      </c>
      <c r="H83" s="346" t="n">
        <f aca="false">'Per item requirement'!BH83*'Global Stock listing'!$G$12</f>
        <v>0</v>
      </c>
      <c r="I83" s="346" t="n">
        <f aca="false">'Per item requirement'!BI83*'Global Stock listing'!$G$13</f>
        <v>0</v>
      </c>
      <c r="J83" s="346" t="n">
        <f aca="false">'Per item requirement'!BJ83*'Global Stock listing'!$G$14</f>
        <v>0</v>
      </c>
      <c r="K83" s="346" t="n">
        <f aca="false">'Per item requirement'!BK83*'Global Stock listing'!$G$15</f>
        <v>0</v>
      </c>
      <c r="L83" s="346" t="n">
        <f aca="false">'Per item requirement'!BL83*'Global Stock listing'!$G$16</f>
        <v>0</v>
      </c>
      <c r="M83" s="346" t="n">
        <f aca="false">'Per item requirement'!BM83*'Global Stock listing'!$G$17</f>
        <v>0</v>
      </c>
      <c r="N83" s="346" t="n">
        <f aca="false">'Per item requirement'!BN83*'Global Stock listing'!$G$18</f>
        <v>0</v>
      </c>
      <c r="O83" s="346" t="n">
        <f aca="false">'Per item requirement'!BO83*'Global Stock listing'!$G$19</f>
        <v>0</v>
      </c>
      <c r="P83" s="346" t="n">
        <f aca="false">'Per item requirement'!BP83*'Global Stock listing'!$G$20</f>
        <v>0</v>
      </c>
      <c r="Q83" s="346" t="n">
        <f aca="false">'Per item requirement'!BQ83*'Global Stock listing'!$G$21</f>
        <v>0</v>
      </c>
    </row>
    <row r="84" customFormat="false" ht="15" hidden="false" customHeight="false" outlineLevel="0" collapsed="false">
      <c r="A84" s="338"/>
      <c r="B84" s="345" t="n">
        <f aca="false">'Additional items'!$B16</f>
        <v>0</v>
      </c>
      <c r="C84" s="345"/>
      <c r="D84" s="345"/>
      <c r="E84" s="345"/>
      <c r="F84" s="345"/>
      <c r="G84" s="449" t="n">
        <f aca="false">SUM(H84:Q84)</f>
        <v>0</v>
      </c>
      <c r="H84" s="346" t="n">
        <f aca="false">'Per item requirement'!BH84*'Global Stock listing'!$G$12</f>
        <v>0</v>
      </c>
      <c r="I84" s="346" t="n">
        <f aca="false">'Per item requirement'!BI84*'Global Stock listing'!$G$13</f>
        <v>0</v>
      </c>
      <c r="J84" s="346" t="n">
        <f aca="false">'Per item requirement'!BJ84*'Global Stock listing'!$G$14</f>
        <v>0</v>
      </c>
      <c r="K84" s="346" t="n">
        <f aca="false">'Per item requirement'!BK84*'Global Stock listing'!$G$15</f>
        <v>0</v>
      </c>
      <c r="L84" s="346" t="n">
        <f aca="false">'Per item requirement'!BL84*'Global Stock listing'!$G$16</f>
        <v>0</v>
      </c>
      <c r="M84" s="346" t="n">
        <f aca="false">'Per item requirement'!BM84*'Global Stock listing'!$G$17</f>
        <v>0</v>
      </c>
      <c r="N84" s="346" t="n">
        <f aca="false">'Per item requirement'!BN84*'Global Stock listing'!$G$18</f>
        <v>0</v>
      </c>
      <c r="O84" s="346" t="n">
        <f aca="false">'Per item requirement'!BO84*'Global Stock listing'!$G$19</f>
        <v>0</v>
      </c>
      <c r="P84" s="346" t="n">
        <f aca="false">'Per item requirement'!BP84*'Global Stock listing'!$G$20</f>
        <v>0</v>
      </c>
      <c r="Q84" s="346" t="n">
        <f aca="false">'Per item requirement'!BQ84*'Global Stock listing'!$G$21</f>
        <v>0</v>
      </c>
    </row>
    <row r="85" customFormat="false" ht="15" hidden="false" customHeight="false" outlineLevel="0" collapsed="false">
      <c r="A85" s="338"/>
      <c r="B85" s="345" t="n">
        <f aca="false">'Additional items'!$B17</f>
        <v>0</v>
      </c>
      <c r="C85" s="345"/>
      <c r="D85" s="345"/>
      <c r="E85" s="345"/>
      <c r="F85" s="345"/>
      <c r="G85" s="449" t="n">
        <f aca="false">SUM(H85:Q85)</f>
        <v>0</v>
      </c>
      <c r="H85" s="346" t="n">
        <f aca="false">'Per item requirement'!BH85*'Global Stock listing'!$G$12</f>
        <v>0</v>
      </c>
      <c r="I85" s="346" t="n">
        <f aca="false">'Per item requirement'!BI85*'Global Stock listing'!$G$13</f>
        <v>0</v>
      </c>
      <c r="J85" s="346" t="n">
        <f aca="false">'Per item requirement'!BJ85*'Global Stock listing'!$G$14</f>
        <v>0</v>
      </c>
      <c r="K85" s="346" t="n">
        <f aca="false">'Per item requirement'!BK85*'Global Stock listing'!$G$15</f>
        <v>0</v>
      </c>
      <c r="L85" s="346" t="n">
        <f aca="false">'Per item requirement'!BL85*'Global Stock listing'!$G$16</f>
        <v>0</v>
      </c>
      <c r="M85" s="346" t="n">
        <f aca="false">'Per item requirement'!BM85*'Global Stock listing'!$G$17</f>
        <v>0</v>
      </c>
      <c r="N85" s="346" t="n">
        <f aca="false">'Per item requirement'!BN85*'Global Stock listing'!$G$18</f>
        <v>0</v>
      </c>
      <c r="O85" s="346" t="n">
        <f aca="false">'Per item requirement'!BO85*'Global Stock listing'!$G$19</f>
        <v>0</v>
      </c>
      <c r="P85" s="346" t="n">
        <f aca="false">'Per item requirement'!BP85*'Global Stock listing'!$G$20</f>
        <v>0</v>
      </c>
      <c r="Q85" s="346" t="n">
        <f aca="false">'Per item requirement'!BQ85*'Global Stock listing'!$G$21</f>
        <v>0</v>
      </c>
    </row>
    <row r="86" customFormat="false" ht="15" hidden="false" customHeight="false" outlineLevel="0" collapsed="false">
      <c r="A86" s="338"/>
      <c r="B86" s="345" t="n">
        <f aca="false">'Additional items'!$B18</f>
        <v>0</v>
      </c>
      <c r="C86" s="345"/>
      <c r="D86" s="345"/>
      <c r="E86" s="345"/>
      <c r="F86" s="345"/>
      <c r="G86" s="449" t="n">
        <f aca="false">SUM(H86:Q86)</f>
        <v>0</v>
      </c>
      <c r="H86" s="346" t="n">
        <f aca="false">'Per item requirement'!BH86*'Global Stock listing'!$G$12</f>
        <v>0</v>
      </c>
      <c r="I86" s="346" t="n">
        <f aca="false">'Per item requirement'!BI86*'Global Stock listing'!$G$13</f>
        <v>0</v>
      </c>
      <c r="J86" s="346" t="n">
        <f aca="false">'Per item requirement'!BJ86*'Global Stock listing'!$G$14</f>
        <v>0</v>
      </c>
      <c r="K86" s="346" t="n">
        <f aca="false">'Per item requirement'!BK86*'Global Stock listing'!$G$15</f>
        <v>0</v>
      </c>
      <c r="L86" s="346" t="n">
        <f aca="false">'Per item requirement'!BL86*'Global Stock listing'!$G$16</f>
        <v>0</v>
      </c>
      <c r="M86" s="346" t="n">
        <f aca="false">'Per item requirement'!BM86*'Global Stock listing'!$G$17</f>
        <v>0</v>
      </c>
      <c r="N86" s="346" t="n">
        <f aca="false">'Per item requirement'!BN86*'Global Stock listing'!$G$18</f>
        <v>0</v>
      </c>
      <c r="O86" s="346" t="n">
        <f aca="false">'Per item requirement'!BO86*'Global Stock listing'!$G$19</f>
        <v>0</v>
      </c>
      <c r="P86" s="346" t="n">
        <f aca="false">'Per item requirement'!BP86*'Global Stock listing'!$G$20</f>
        <v>0</v>
      </c>
      <c r="Q86" s="346" t="n">
        <f aca="false">'Per item requirement'!BQ86*'Global Stock listing'!$G$21</f>
        <v>0</v>
      </c>
    </row>
    <row r="87" customFormat="false" ht="15" hidden="false" customHeight="false" outlineLevel="0" collapsed="false">
      <c r="A87" s="338"/>
      <c r="B87" s="345" t="n">
        <f aca="false">'Additional items'!$B19</f>
        <v>0</v>
      </c>
      <c r="C87" s="345"/>
      <c r="D87" s="345"/>
      <c r="E87" s="345"/>
      <c r="F87" s="345"/>
      <c r="G87" s="449" t="n">
        <f aca="false">SUM(H87:Q87)</f>
        <v>0</v>
      </c>
      <c r="H87" s="346" t="n">
        <f aca="false">'Per item requirement'!BH87*'Global Stock listing'!$G$12</f>
        <v>0</v>
      </c>
      <c r="I87" s="346" t="n">
        <f aca="false">'Per item requirement'!BI87*'Global Stock listing'!$G$13</f>
        <v>0</v>
      </c>
      <c r="J87" s="346" t="n">
        <f aca="false">'Per item requirement'!BJ87*'Global Stock listing'!$G$14</f>
        <v>0</v>
      </c>
      <c r="K87" s="346" t="n">
        <f aca="false">'Per item requirement'!BK87*'Global Stock listing'!$G$15</f>
        <v>0</v>
      </c>
      <c r="L87" s="346" t="n">
        <f aca="false">'Per item requirement'!BL87*'Global Stock listing'!$G$16</f>
        <v>0</v>
      </c>
      <c r="M87" s="346" t="n">
        <f aca="false">'Per item requirement'!BM87*'Global Stock listing'!$G$17</f>
        <v>0</v>
      </c>
      <c r="N87" s="346" t="n">
        <f aca="false">'Per item requirement'!BN87*'Global Stock listing'!$G$18</f>
        <v>0</v>
      </c>
      <c r="O87" s="346" t="n">
        <f aca="false">'Per item requirement'!BO87*'Global Stock listing'!$G$19</f>
        <v>0</v>
      </c>
      <c r="P87" s="346" t="n">
        <f aca="false">'Per item requirement'!BP87*'Global Stock listing'!$G$20</f>
        <v>0</v>
      </c>
      <c r="Q87" s="346" t="n">
        <f aca="false">'Per item requirement'!BQ87*'Global Stock listing'!$G$21</f>
        <v>0</v>
      </c>
    </row>
    <row r="88" customFormat="false" ht="15" hidden="false" customHeight="false" outlineLevel="0" collapsed="false">
      <c r="A88" s="338"/>
      <c r="B88" s="345" t="n">
        <f aca="false">'Additional items'!$B20</f>
        <v>0</v>
      </c>
      <c r="C88" s="345"/>
      <c r="D88" s="345"/>
      <c r="E88" s="345"/>
      <c r="F88" s="345"/>
      <c r="G88" s="449" t="n">
        <f aca="false">SUM(H88:Q88)</f>
        <v>0</v>
      </c>
      <c r="H88" s="346" t="n">
        <f aca="false">'Per item requirement'!BH88*'Global Stock listing'!$G$12</f>
        <v>0</v>
      </c>
      <c r="I88" s="346" t="n">
        <f aca="false">'Per item requirement'!BI88*'Global Stock listing'!$G$13</f>
        <v>0</v>
      </c>
      <c r="J88" s="346" t="n">
        <f aca="false">'Per item requirement'!BJ88*'Global Stock listing'!$G$14</f>
        <v>0</v>
      </c>
      <c r="K88" s="346" t="n">
        <f aca="false">'Per item requirement'!BK88*'Global Stock listing'!$G$15</f>
        <v>0</v>
      </c>
      <c r="L88" s="346" t="n">
        <f aca="false">'Per item requirement'!BL88*'Global Stock listing'!$G$16</f>
        <v>0</v>
      </c>
      <c r="M88" s="346" t="n">
        <f aca="false">'Per item requirement'!BM88*'Global Stock listing'!$G$17</f>
        <v>0</v>
      </c>
      <c r="N88" s="346" t="n">
        <f aca="false">'Per item requirement'!BN88*'Global Stock listing'!$G$18</f>
        <v>0</v>
      </c>
      <c r="O88" s="346" t="n">
        <f aca="false">'Per item requirement'!BO88*'Global Stock listing'!$G$19</f>
        <v>0</v>
      </c>
      <c r="P88" s="346" t="n">
        <f aca="false">'Per item requirement'!BP88*'Global Stock listing'!$G$20</f>
        <v>0</v>
      </c>
      <c r="Q88" s="346" t="n">
        <f aca="false">'Per item requirement'!BQ88*'Global Stock listing'!$G$21</f>
        <v>0</v>
      </c>
    </row>
    <row r="89" customFormat="false" ht="15" hidden="false" customHeight="false" outlineLevel="0" collapsed="false">
      <c r="A89" s="338"/>
      <c r="B89" s="345" t="n">
        <f aca="false">'Additional items'!$B21</f>
        <v>0</v>
      </c>
      <c r="C89" s="345"/>
      <c r="D89" s="345"/>
      <c r="E89" s="345"/>
      <c r="F89" s="345"/>
      <c r="G89" s="449" t="n">
        <f aca="false">SUM(H89:Q89)</f>
        <v>0</v>
      </c>
      <c r="H89" s="346" t="n">
        <f aca="false">'Per item requirement'!BH89*'Global Stock listing'!$G$12</f>
        <v>0</v>
      </c>
      <c r="I89" s="346" t="n">
        <f aca="false">'Per item requirement'!BI89*'Global Stock listing'!$G$13</f>
        <v>0</v>
      </c>
      <c r="J89" s="346" t="n">
        <f aca="false">'Per item requirement'!BJ89*'Global Stock listing'!$G$14</f>
        <v>0</v>
      </c>
      <c r="K89" s="346" t="n">
        <f aca="false">'Per item requirement'!BK89*'Global Stock listing'!$G$15</f>
        <v>0</v>
      </c>
      <c r="L89" s="346" t="n">
        <f aca="false">'Per item requirement'!BL89*'Global Stock listing'!$G$16</f>
        <v>0</v>
      </c>
      <c r="M89" s="346" t="n">
        <f aca="false">'Per item requirement'!BM89*'Global Stock listing'!$G$17</f>
        <v>0</v>
      </c>
      <c r="N89" s="346" t="n">
        <f aca="false">'Per item requirement'!BN89*'Global Stock listing'!$G$18</f>
        <v>0</v>
      </c>
      <c r="O89" s="346" t="n">
        <f aca="false">'Per item requirement'!BO89*'Global Stock listing'!$G$19</f>
        <v>0</v>
      </c>
      <c r="P89" s="346" t="n">
        <f aca="false">'Per item requirement'!BP89*'Global Stock listing'!$G$20</f>
        <v>0</v>
      </c>
      <c r="Q89" s="346" t="n">
        <f aca="false">'Per item requirement'!BQ89*'Global Stock listing'!$G$21</f>
        <v>0</v>
      </c>
    </row>
    <row r="90" customFormat="false" ht="15" hidden="false" customHeight="false" outlineLevel="0" collapsed="false">
      <c r="A90" s="338"/>
      <c r="B90" s="345" t="n">
        <f aca="false">'Additional items'!$B22</f>
        <v>0</v>
      </c>
      <c r="C90" s="345"/>
      <c r="D90" s="345"/>
      <c r="E90" s="345"/>
      <c r="F90" s="345"/>
      <c r="G90" s="449" t="n">
        <f aca="false">SUM(H90:Q90)</f>
        <v>0</v>
      </c>
      <c r="H90" s="346" t="n">
        <f aca="false">'Per item requirement'!BH90*'Global Stock listing'!$G$12</f>
        <v>0</v>
      </c>
      <c r="I90" s="346" t="n">
        <f aca="false">'Per item requirement'!BI90*'Global Stock listing'!$G$13</f>
        <v>0</v>
      </c>
      <c r="J90" s="346" t="n">
        <f aca="false">'Per item requirement'!BJ90*'Global Stock listing'!$G$14</f>
        <v>0</v>
      </c>
      <c r="K90" s="346" t="n">
        <f aca="false">'Per item requirement'!BK90*'Global Stock listing'!$G$15</f>
        <v>0</v>
      </c>
      <c r="L90" s="346" t="n">
        <f aca="false">'Per item requirement'!BL90*'Global Stock listing'!$G$16</f>
        <v>0</v>
      </c>
      <c r="M90" s="346" t="n">
        <f aca="false">'Per item requirement'!BM90*'Global Stock listing'!$G$17</f>
        <v>0</v>
      </c>
      <c r="N90" s="346" t="n">
        <f aca="false">'Per item requirement'!BN90*'Global Stock listing'!$G$18</f>
        <v>0</v>
      </c>
      <c r="O90" s="346" t="n">
        <f aca="false">'Per item requirement'!BO90*'Global Stock listing'!$G$19</f>
        <v>0</v>
      </c>
      <c r="P90" s="346" t="n">
        <f aca="false">'Per item requirement'!BP90*'Global Stock listing'!$G$20</f>
        <v>0</v>
      </c>
      <c r="Q90" s="346" t="n">
        <f aca="false">'Per item requirement'!BQ90*'Global Stock listing'!$G$21</f>
        <v>0</v>
      </c>
    </row>
    <row r="91" customFormat="false" ht="15" hidden="false" customHeight="false" outlineLevel="0" collapsed="false">
      <c r="A91" s="338"/>
      <c r="B91" s="345" t="n">
        <f aca="false">'Additional items'!$B23</f>
        <v>0</v>
      </c>
      <c r="C91" s="345"/>
      <c r="D91" s="345"/>
      <c r="E91" s="345"/>
      <c r="F91" s="345"/>
      <c r="G91" s="449" t="n">
        <f aca="false">SUM(H91:Q91)</f>
        <v>0</v>
      </c>
      <c r="H91" s="346" t="n">
        <f aca="false">'Per item requirement'!BH91*'Global Stock listing'!$G$12</f>
        <v>0</v>
      </c>
      <c r="I91" s="346" t="n">
        <f aca="false">'Per item requirement'!BI91*'Global Stock listing'!$G$13</f>
        <v>0</v>
      </c>
      <c r="J91" s="346" t="n">
        <f aca="false">'Per item requirement'!BJ91*'Global Stock listing'!$G$14</f>
        <v>0</v>
      </c>
      <c r="K91" s="346" t="n">
        <f aca="false">'Per item requirement'!BK91*'Global Stock listing'!$G$15</f>
        <v>0</v>
      </c>
      <c r="L91" s="346" t="n">
        <f aca="false">'Per item requirement'!BL91*'Global Stock listing'!$G$16</f>
        <v>0</v>
      </c>
      <c r="M91" s="346" t="n">
        <f aca="false">'Per item requirement'!BM91*'Global Stock listing'!$G$17</f>
        <v>0</v>
      </c>
      <c r="N91" s="346" t="n">
        <f aca="false">'Per item requirement'!BN91*'Global Stock listing'!$G$18</f>
        <v>0</v>
      </c>
      <c r="O91" s="346" t="n">
        <f aca="false">'Per item requirement'!BO91*'Global Stock listing'!$G$19</f>
        <v>0</v>
      </c>
      <c r="P91" s="346" t="n">
        <f aca="false">'Per item requirement'!BP91*'Global Stock listing'!$G$20</f>
        <v>0</v>
      </c>
      <c r="Q91" s="346" t="n">
        <f aca="false">'Per item requirement'!BQ91*'Global Stock listing'!$G$21</f>
        <v>0</v>
      </c>
    </row>
    <row r="92" customFormat="false" ht="15" hidden="false" customHeight="false" outlineLevel="0" collapsed="false">
      <c r="A92" s="338"/>
      <c r="B92" s="352" t="n">
        <f aca="false">'Additional items'!$B24</f>
        <v>0</v>
      </c>
      <c r="C92" s="352"/>
      <c r="D92" s="352"/>
      <c r="E92" s="352"/>
      <c r="F92" s="352"/>
      <c r="G92" s="450" t="n">
        <f aca="false">SUM(H92:Q92)</f>
        <v>0</v>
      </c>
      <c r="H92" s="353" t="n">
        <f aca="false">'Per item requirement'!BH92*'Global Stock listing'!$G$12</f>
        <v>0</v>
      </c>
      <c r="I92" s="353" t="n">
        <f aca="false">'Per item requirement'!BI92*'Global Stock listing'!$G$13</f>
        <v>0</v>
      </c>
      <c r="J92" s="353" t="n">
        <f aca="false">'Per item requirement'!BJ92*'Global Stock listing'!$G$14</f>
        <v>0</v>
      </c>
      <c r="K92" s="353" t="n">
        <f aca="false">'Per item requirement'!BK92*'Global Stock listing'!$G$15</f>
        <v>0</v>
      </c>
      <c r="L92" s="353" t="n">
        <f aca="false">'Per item requirement'!BL92*'Global Stock listing'!$G$16</f>
        <v>0</v>
      </c>
      <c r="M92" s="353" t="n">
        <f aca="false">'Per item requirement'!BM92*'Global Stock listing'!$G$17</f>
        <v>0</v>
      </c>
      <c r="N92" s="353" t="n">
        <f aca="false">'Per item requirement'!BN92*'Global Stock listing'!$G$18</f>
        <v>0</v>
      </c>
      <c r="O92" s="353" t="n">
        <f aca="false">'Per item requirement'!BO92*'Global Stock listing'!$G$19</f>
        <v>0</v>
      </c>
      <c r="P92" s="353" t="n">
        <f aca="false">'Per item requirement'!BP92*'Global Stock listing'!$G$20</f>
        <v>0</v>
      </c>
      <c r="Q92" s="353" t="n">
        <f aca="false">'Per item requirement'!BQ92*'Global Stock listing'!$G$21</f>
        <v>0</v>
      </c>
    </row>
    <row r="93" customFormat="false" ht="225.75" hidden="false" customHeight="false" outlineLevel="0" collapsed="false">
      <c r="A93" s="358" t="s">
        <v>119</v>
      </c>
      <c r="B93" s="359" t="s">
        <v>120</v>
      </c>
      <c r="C93" s="359"/>
      <c r="D93" s="359"/>
      <c r="E93" s="359"/>
      <c r="F93" s="359"/>
      <c r="G93" s="448" t="n">
        <f aca="false">SUM(H93:Q93)</f>
        <v>0</v>
      </c>
      <c r="H93" s="360" t="n">
        <f aca="false">'Per item requirement'!BH93*'Global Stock listing'!$G$12</f>
        <v>0</v>
      </c>
      <c r="I93" s="360" t="n">
        <f aca="false">'Per item requirement'!BI93*'Global Stock listing'!$G$13</f>
        <v>0</v>
      </c>
      <c r="J93" s="360" t="n">
        <f aca="false">'Per item requirement'!BJ93*'Global Stock listing'!$G$14</f>
        <v>0</v>
      </c>
      <c r="K93" s="360" t="n">
        <f aca="false">'Per item requirement'!BK93*'Global Stock listing'!$G$15</f>
        <v>0</v>
      </c>
      <c r="L93" s="360" t="n">
        <f aca="false">'Per item requirement'!BL93*'Global Stock listing'!$G$16</f>
        <v>0</v>
      </c>
      <c r="M93" s="360" t="n">
        <f aca="false">'Per item requirement'!BM93*'Global Stock listing'!$G$17</f>
        <v>0</v>
      </c>
      <c r="N93" s="360" t="n">
        <f aca="false">'Per item requirement'!BN93*'Global Stock listing'!$G$18</f>
        <v>0</v>
      </c>
      <c r="O93" s="360" t="n">
        <f aca="false">'Per item requirement'!BO93*'Global Stock listing'!$G$19</f>
        <v>0</v>
      </c>
      <c r="P93" s="360" t="n">
        <f aca="false">'Per item requirement'!BP93*'Global Stock listing'!$G$20</f>
        <v>0</v>
      </c>
      <c r="Q93" s="360" t="n">
        <f aca="false">'Per item requirement'!BQ93*'Global Stock listing'!$G$21</f>
        <v>0</v>
      </c>
    </row>
    <row r="94" customFormat="false" ht="15" hidden="false" customHeight="false" outlineLevel="0" collapsed="false">
      <c r="A94" s="358"/>
      <c r="B94" s="365" t="s">
        <v>121</v>
      </c>
      <c r="C94" s="365"/>
      <c r="D94" s="365"/>
      <c r="E94" s="365"/>
      <c r="F94" s="365"/>
      <c r="G94" s="449" t="n">
        <f aca="false">SUM(H94:Q94)</f>
        <v>0</v>
      </c>
      <c r="H94" s="366" t="n">
        <f aca="false">'Per item requirement'!BH94*'Global Stock listing'!$G$12</f>
        <v>0</v>
      </c>
      <c r="I94" s="366" t="n">
        <f aca="false">'Per item requirement'!BI94*'Global Stock listing'!$G$13</f>
        <v>0</v>
      </c>
      <c r="J94" s="366" t="n">
        <f aca="false">'Per item requirement'!BJ94*'Global Stock listing'!$G$14</f>
        <v>0</v>
      </c>
      <c r="K94" s="366" t="n">
        <f aca="false">'Per item requirement'!BK94*'Global Stock listing'!$G$15</f>
        <v>0</v>
      </c>
      <c r="L94" s="366" t="n">
        <f aca="false">'Per item requirement'!BL94*'Global Stock listing'!$G$16</f>
        <v>0</v>
      </c>
      <c r="M94" s="366" t="n">
        <f aca="false">'Per item requirement'!BM94*'Global Stock listing'!$G$17</f>
        <v>0</v>
      </c>
      <c r="N94" s="366" t="n">
        <f aca="false">'Per item requirement'!BN94*'Global Stock listing'!$G$18</f>
        <v>0</v>
      </c>
      <c r="O94" s="366" t="n">
        <f aca="false">'Per item requirement'!BO94*'Global Stock listing'!$G$19</f>
        <v>0</v>
      </c>
      <c r="P94" s="366" t="n">
        <f aca="false">'Per item requirement'!BP94*'Global Stock listing'!$G$20</f>
        <v>0</v>
      </c>
      <c r="Q94" s="366" t="n">
        <f aca="false">'Per item requirement'!BQ94*'Global Stock listing'!$G$21</f>
        <v>0</v>
      </c>
    </row>
    <row r="95" customFormat="false" ht="15" hidden="false" customHeight="false" outlineLevel="0" collapsed="false">
      <c r="A95" s="358"/>
      <c r="B95" s="365" t="s">
        <v>122</v>
      </c>
      <c r="C95" s="365"/>
      <c r="D95" s="365"/>
      <c r="E95" s="365"/>
      <c r="F95" s="365"/>
      <c r="G95" s="449" t="n">
        <f aca="false">SUM(H95:Q95)</f>
        <v>0</v>
      </c>
      <c r="H95" s="366" t="n">
        <f aca="false">'Per item requirement'!BH95*'Global Stock listing'!$G$12</f>
        <v>0</v>
      </c>
      <c r="I95" s="366" t="n">
        <f aca="false">'Per item requirement'!BI95*'Global Stock listing'!$G$13</f>
        <v>0</v>
      </c>
      <c r="J95" s="366" t="n">
        <f aca="false">'Per item requirement'!BJ95*'Global Stock listing'!$G$14</f>
        <v>0</v>
      </c>
      <c r="K95" s="366" t="n">
        <f aca="false">'Per item requirement'!BK95*'Global Stock listing'!$G$15</f>
        <v>0</v>
      </c>
      <c r="L95" s="366" t="n">
        <f aca="false">'Per item requirement'!BL95*'Global Stock listing'!$G$16</f>
        <v>0</v>
      </c>
      <c r="M95" s="366" t="n">
        <f aca="false">'Per item requirement'!BM95*'Global Stock listing'!$G$17</f>
        <v>0</v>
      </c>
      <c r="N95" s="366" t="n">
        <f aca="false">'Per item requirement'!BN95*'Global Stock listing'!$G$18</f>
        <v>0</v>
      </c>
      <c r="O95" s="366" t="n">
        <f aca="false">'Per item requirement'!BO95*'Global Stock listing'!$G$19</f>
        <v>0</v>
      </c>
      <c r="P95" s="366" t="n">
        <f aca="false">'Per item requirement'!BP95*'Global Stock listing'!$G$20</f>
        <v>0</v>
      </c>
      <c r="Q95" s="366" t="n">
        <f aca="false">'Per item requirement'!BQ95*'Global Stock listing'!$G$21</f>
        <v>0</v>
      </c>
    </row>
    <row r="96" customFormat="false" ht="15" hidden="false" customHeight="false" outlineLevel="0" collapsed="false">
      <c r="A96" s="358"/>
      <c r="B96" s="365" t="s">
        <v>123</v>
      </c>
      <c r="C96" s="365"/>
      <c r="D96" s="365"/>
      <c r="E96" s="365"/>
      <c r="F96" s="365"/>
      <c r="G96" s="449" t="n">
        <f aca="false">SUM(H96:Q96)</f>
        <v>0</v>
      </c>
      <c r="H96" s="366" t="n">
        <f aca="false">'Per item requirement'!BH96*'Global Stock listing'!$G$12</f>
        <v>0</v>
      </c>
      <c r="I96" s="366" t="n">
        <f aca="false">'Per item requirement'!BI96*'Global Stock listing'!$G$13</f>
        <v>0</v>
      </c>
      <c r="J96" s="366" t="n">
        <f aca="false">'Per item requirement'!BJ96*'Global Stock listing'!$G$14</f>
        <v>0</v>
      </c>
      <c r="K96" s="366" t="n">
        <f aca="false">'Per item requirement'!BK96*'Global Stock listing'!$G$15</f>
        <v>0</v>
      </c>
      <c r="L96" s="366" t="n">
        <f aca="false">'Per item requirement'!BL96*'Global Stock listing'!$G$16</f>
        <v>0</v>
      </c>
      <c r="M96" s="366" t="n">
        <f aca="false">'Per item requirement'!BM96*'Global Stock listing'!$G$17</f>
        <v>0</v>
      </c>
      <c r="N96" s="366" t="n">
        <f aca="false">'Per item requirement'!BN96*'Global Stock listing'!$G$18</f>
        <v>0</v>
      </c>
      <c r="O96" s="366" t="n">
        <f aca="false">'Per item requirement'!BO96*'Global Stock listing'!$G$19</f>
        <v>0</v>
      </c>
      <c r="P96" s="366" t="n">
        <f aca="false">'Per item requirement'!BP96*'Global Stock listing'!$G$20</f>
        <v>0</v>
      </c>
      <c r="Q96" s="366" t="n">
        <f aca="false">'Per item requirement'!BQ96*'Global Stock listing'!$G$21</f>
        <v>0</v>
      </c>
    </row>
    <row r="97" customFormat="false" ht="15" hidden="false" customHeight="false" outlineLevel="0" collapsed="false">
      <c r="A97" s="358"/>
      <c r="B97" s="365" t="s">
        <v>124</v>
      </c>
      <c r="C97" s="365"/>
      <c r="D97" s="365"/>
      <c r="E97" s="365"/>
      <c r="F97" s="365"/>
      <c r="G97" s="449" t="n">
        <f aca="false">SUM(H97:Q97)</f>
        <v>0</v>
      </c>
      <c r="H97" s="366" t="n">
        <f aca="false">'Per item requirement'!BH97*'Global Stock listing'!$G$12</f>
        <v>0</v>
      </c>
      <c r="I97" s="366" t="n">
        <f aca="false">'Per item requirement'!BI97*'Global Stock listing'!$G$13</f>
        <v>0</v>
      </c>
      <c r="J97" s="366" t="n">
        <f aca="false">'Per item requirement'!BJ97*'Global Stock listing'!$G$14</f>
        <v>0</v>
      </c>
      <c r="K97" s="366" t="n">
        <f aca="false">'Per item requirement'!BK97*'Global Stock listing'!$G$15</f>
        <v>0</v>
      </c>
      <c r="L97" s="366" t="n">
        <f aca="false">'Per item requirement'!BL97*'Global Stock listing'!$G$16</f>
        <v>0</v>
      </c>
      <c r="M97" s="366" t="n">
        <f aca="false">'Per item requirement'!BM97*'Global Stock listing'!$G$17</f>
        <v>0</v>
      </c>
      <c r="N97" s="366" t="n">
        <f aca="false">'Per item requirement'!BN97*'Global Stock listing'!$G$18</f>
        <v>0</v>
      </c>
      <c r="O97" s="366" t="n">
        <f aca="false">'Per item requirement'!BO97*'Global Stock listing'!$G$19</f>
        <v>0</v>
      </c>
      <c r="P97" s="366" t="n">
        <f aca="false">'Per item requirement'!BP97*'Global Stock listing'!$G$20</f>
        <v>0</v>
      </c>
      <c r="Q97" s="366" t="n">
        <f aca="false">'Per item requirement'!BQ97*'Global Stock listing'!$G$21</f>
        <v>0</v>
      </c>
    </row>
    <row r="98" customFormat="false" ht="15" hidden="false" customHeight="false" outlineLevel="0" collapsed="false">
      <c r="A98" s="358"/>
      <c r="B98" s="365" t="s">
        <v>125</v>
      </c>
      <c r="C98" s="365"/>
      <c r="D98" s="365"/>
      <c r="E98" s="365"/>
      <c r="F98" s="365"/>
      <c r="G98" s="449" t="n">
        <f aca="false">SUM(H98:Q98)</f>
        <v>0</v>
      </c>
      <c r="H98" s="366" t="n">
        <f aca="false">'Per item requirement'!BH98*'Global Stock listing'!$G$12</f>
        <v>0</v>
      </c>
      <c r="I98" s="366" t="n">
        <f aca="false">'Per item requirement'!BI98*'Global Stock listing'!$G$13</f>
        <v>0</v>
      </c>
      <c r="J98" s="366" t="n">
        <f aca="false">'Per item requirement'!BJ98*'Global Stock listing'!$G$14</f>
        <v>0</v>
      </c>
      <c r="K98" s="366" t="n">
        <f aca="false">'Per item requirement'!BK98*'Global Stock listing'!$G$15</f>
        <v>0</v>
      </c>
      <c r="L98" s="366" t="n">
        <f aca="false">'Per item requirement'!BL98*'Global Stock listing'!$G$16</f>
        <v>0</v>
      </c>
      <c r="M98" s="366" t="n">
        <f aca="false">'Per item requirement'!BM98*'Global Stock listing'!$G$17</f>
        <v>0</v>
      </c>
      <c r="N98" s="366" t="n">
        <f aca="false">'Per item requirement'!BN98*'Global Stock listing'!$G$18</f>
        <v>0</v>
      </c>
      <c r="O98" s="366" t="n">
        <f aca="false">'Per item requirement'!BO98*'Global Stock listing'!$G$19</f>
        <v>0</v>
      </c>
      <c r="P98" s="366" t="n">
        <f aca="false">'Per item requirement'!BP98*'Global Stock listing'!$G$20</f>
        <v>0</v>
      </c>
      <c r="Q98" s="366" t="n">
        <f aca="false">'Per item requirement'!BQ98*'Global Stock listing'!$G$21</f>
        <v>0</v>
      </c>
    </row>
    <row r="99" customFormat="false" ht="15" hidden="false" customHeight="false" outlineLevel="0" collapsed="false">
      <c r="A99" s="358"/>
      <c r="B99" s="365" t="s">
        <v>126</v>
      </c>
      <c r="C99" s="365"/>
      <c r="D99" s="365"/>
      <c r="E99" s="365"/>
      <c r="F99" s="365"/>
      <c r="G99" s="449" t="n">
        <f aca="false">SUM(H99:Q99)</f>
        <v>0</v>
      </c>
      <c r="H99" s="366" t="n">
        <f aca="false">'Per item requirement'!BH99*'Global Stock listing'!$G$12</f>
        <v>0</v>
      </c>
      <c r="I99" s="366" t="n">
        <f aca="false">'Per item requirement'!BI99*'Global Stock listing'!$G$13</f>
        <v>0</v>
      </c>
      <c r="J99" s="366" t="n">
        <f aca="false">'Per item requirement'!BJ99*'Global Stock listing'!$G$14</f>
        <v>0</v>
      </c>
      <c r="K99" s="366" t="n">
        <f aca="false">'Per item requirement'!BK99*'Global Stock listing'!$G$15</f>
        <v>0</v>
      </c>
      <c r="L99" s="366" t="n">
        <f aca="false">'Per item requirement'!BL99*'Global Stock listing'!$G$16</f>
        <v>0</v>
      </c>
      <c r="M99" s="366" t="n">
        <f aca="false">'Per item requirement'!BM99*'Global Stock listing'!$G$17</f>
        <v>0</v>
      </c>
      <c r="N99" s="366" t="n">
        <f aca="false">'Per item requirement'!BN99*'Global Stock listing'!$G$18</f>
        <v>0</v>
      </c>
      <c r="O99" s="366" t="n">
        <f aca="false">'Per item requirement'!BO99*'Global Stock listing'!$G$19</f>
        <v>0</v>
      </c>
      <c r="P99" s="366" t="n">
        <f aca="false">'Per item requirement'!BP99*'Global Stock listing'!$G$20</f>
        <v>0</v>
      </c>
      <c r="Q99" s="366" t="n">
        <f aca="false">'Per item requirement'!BQ99*'Global Stock listing'!$G$21</f>
        <v>0</v>
      </c>
    </row>
    <row r="100" customFormat="false" ht="15" hidden="false" customHeight="false" outlineLevel="0" collapsed="false">
      <c r="A100" s="358"/>
      <c r="B100" s="365" t="s">
        <v>127</v>
      </c>
      <c r="C100" s="365"/>
      <c r="D100" s="365"/>
      <c r="E100" s="365"/>
      <c r="F100" s="365"/>
      <c r="G100" s="449" t="n">
        <f aca="false">SUM(H100:Q100)</f>
        <v>0</v>
      </c>
      <c r="H100" s="366" t="n">
        <f aca="false">'Per item requirement'!BH100*'Global Stock listing'!$G$12</f>
        <v>0</v>
      </c>
      <c r="I100" s="366" t="n">
        <f aca="false">'Per item requirement'!BI100*'Global Stock listing'!$G$13</f>
        <v>0</v>
      </c>
      <c r="J100" s="366" t="n">
        <f aca="false">'Per item requirement'!BJ100*'Global Stock listing'!$G$14</f>
        <v>0</v>
      </c>
      <c r="K100" s="366" t="n">
        <f aca="false">'Per item requirement'!BK100*'Global Stock listing'!$G$15</f>
        <v>0</v>
      </c>
      <c r="L100" s="366" t="n">
        <f aca="false">'Per item requirement'!BL100*'Global Stock listing'!$G$16</f>
        <v>0</v>
      </c>
      <c r="M100" s="366" t="n">
        <f aca="false">'Per item requirement'!BM100*'Global Stock listing'!$G$17</f>
        <v>0</v>
      </c>
      <c r="N100" s="366" t="n">
        <f aca="false">'Per item requirement'!BN100*'Global Stock listing'!$G$18</f>
        <v>0</v>
      </c>
      <c r="O100" s="366" t="n">
        <f aca="false">'Per item requirement'!BO100*'Global Stock listing'!$G$19</f>
        <v>0</v>
      </c>
      <c r="P100" s="366" t="n">
        <f aca="false">'Per item requirement'!BP100*'Global Stock listing'!$G$20</f>
        <v>0</v>
      </c>
      <c r="Q100" s="366" t="n">
        <f aca="false">'Per item requirement'!BQ100*'Global Stock listing'!$G$21</f>
        <v>0</v>
      </c>
    </row>
    <row r="101" customFormat="false" ht="15" hidden="false" customHeight="false" outlineLevel="0" collapsed="false">
      <c r="A101" s="358"/>
      <c r="B101" s="365" t="s">
        <v>128</v>
      </c>
      <c r="C101" s="365"/>
      <c r="D101" s="365"/>
      <c r="E101" s="365"/>
      <c r="F101" s="365"/>
      <c r="G101" s="449" t="n">
        <f aca="false">SUM(H101:Q101)</f>
        <v>0</v>
      </c>
      <c r="H101" s="366" t="n">
        <f aca="false">'Per item requirement'!BH101*'Global Stock listing'!$G$12</f>
        <v>0</v>
      </c>
      <c r="I101" s="366" t="n">
        <f aca="false">'Per item requirement'!BI101*'Global Stock listing'!$G$13</f>
        <v>0</v>
      </c>
      <c r="J101" s="366" t="n">
        <f aca="false">'Per item requirement'!BJ101*'Global Stock listing'!$G$14</f>
        <v>0</v>
      </c>
      <c r="K101" s="366" t="n">
        <f aca="false">'Per item requirement'!BK101*'Global Stock listing'!$G$15</f>
        <v>0</v>
      </c>
      <c r="L101" s="366" t="n">
        <f aca="false">'Per item requirement'!BL101*'Global Stock listing'!$G$16</f>
        <v>0</v>
      </c>
      <c r="M101" s="366" t="n">
        <f aca="false">'Per item requirement'!BM101*'Global Stock listing'!$G$17</f>
        <v>0</v>
      </c>
      <c r="N101" s="366" t="n">
        <f aca="false">'Per item requirement'!BN101*'Global Stock listing'!$G$18</f>
        <v>0</v>
      </c>
      <c r="O101" s="366" t="n">
        <f aca="false">'Per item requirement'!BO101*'Global Stock listing'!$G$19</f>
        <v>0</v>
      </c>
      <c r="P101" s="366" t="n">
        <f aca="false">'Per item requirement'!BP101*'Global Stock listing'!$G$20</f>
        <v>0</v>
      </c>
      <c r="Q101" s="366" t="n">
        <f aca="false">'Per item requirement'!BQ101*'Global Stock listing'!$G$21</f>
        <v>0</v>
      </c>
    </row>
    <row r="102" customFormat="false" ht="15" hidden="false" customHeight="false" outlineLevel="0" collapsed="false">
      <c r="A102" s="358"/>
      <c r="B102" s="365" t="s">
        <v>129</v>
      </c>
      <c r="C102" s="365"/>
      <c r="D102" s="365"/>
      <c r="E102" s="365"/>
      <c r="F102" s="365"/>
      <c r="G102" s="449" t="n">
        <f aca="false">SUM(H102:Q102)</f>
        <v>0</v>
      </c>
      <c r="H102" s="366" t="n">
        <f aca="false">'Per item requirement'!BH102*'Global Stock listing'!$G$12</f>
        <v>0</v>
      </c>
      <c r="I102" s="366" t="n">
        <f aca="false">'Per item requirement'!BI102*'Global Stock listing'!$G$13</f>
        <v>0</v>
      </c>
      <c r="J102" s="366" t="n">
        <f aca="false">'Per item requirement'!BJ102*'Global Stock listing'!$G$14</f>
        <v>0</v>
      </c>
      <c r="K102" s="366" t="n">
        <f aca="false">'Per item requirement'!BK102*'Global Stock listing'!$G$15</f>
        <v>0</v>
      </c>
      <c r="L102" s="366" t="n">
        <f aca="false">'Per item requirement'!BL102*'Global Stock listing'!$G$16</f>
        <v>0</v>
      </c>
      <c r="M102" s="366" t="n">
        <f aca="false">'Per item requirement'!BM102*'Global Stock listing'!$G$17</f>
        <v>0</v>
      </c>
      <c r="N102" s="366" t="n">
        <f aca="false">'Per item requirement'!BN102*'Global Stock listing'!$G$18</f>
        <v>0</v>
      </c>
      <c r="O102" s="366" t="n">
        <f aca="false">'Per item requirement'!BO102*'Global Stock listing'!$G$19</f>
        <v>0</v>
      </c>
      <c r="P102" s="366" t="n">
        <f aca="false">'Per item requirement'!BP102*'Global Stock listing'!$G$20</f>
        <v>0</v>
      </c>
      <c r="Q102" s="366" t="n">
        <f aca="false">'Per item requirement'!BQ102*'Global Stock listing'!$G$21</f>
        <v>0</v>
      </c>
    </row>
    <row r="103" customFormat="false" ht="15" hidden="false" customHeight="false" outlineLevel="0" collapsed="false">
      <c r="A103" s="358"/>
      <c r="B103" s="365" t="s">
        <v>130</v>
      </c>
      <c r="C103" s="365"/>
      <c r="D103" s="365"/>
      <c r="E103" s="365"/>
      <c r="F103" s="365"/>
      <c r="G103" s="449" t="n">
        <f aca="false">SUM(H103:Q103)</f>
        <v>0</v>
      </c>
      <c r="H103" s="366" t="n">
        <f aca="false">'Per item requirement'!BH103*'Global Stock listing'!$G$12</f>
        <v>0</v>
      </c>
      <c r="I103" s="366" t="n">
        <f aca="false">'Per item requirement'!BI103*'Global Stock listing'!$G$13</f>
        <v>0</v>
      </c>
      <c r="J103" s="366" t="n">
        <f aca="false">'Per item requirement'!BJ103*'Global Stock listing'!$G$14</f>
        <v>0</v>
      </c>
      <c r="K103" s="366" t="n">
        <f aca="false">'Per item requirement'!BK103*'Global Stock listing'!$G$15</f>
        <v>0</v>
      </c>
      <c r="L103" s="366" t="n">
        <f aca="false">'Per item requirement'!BL103*'Global Stock listing'!$G$16</f>
        <v>0</v>
      </c>
      <c r="M103" s="366" t="n">
        <f aca="false">'Per item requirement'!BM103*'Global Stock listing'!$G$17</f>
        <v>0</v>
      </c>
      <c r="N103" s="366" t="n">
        <f aca="false">'Per item requirement'!BN103*'Global Stock listing'!$G$18</f>
        <v>0</v>
      </c>
      <c r="O103" s="366" t="n">
        <f aca="false">'Per item requirement'!BO103*'Global Stock listing'!$G$19</f>
        <v>0</v>
      </c>
      <c r="P103" s="366" t="n">
        <f aca="false">'Per item requirement'!BP103*'Global Stock listing'!$G$20</f>
        <v>0</v>
      </c>
      <c r="Q103" s="366" t="n">
        <f aca="false">'Per item requirement'!BQ103*'Global Stock listing'!$G$21</f>
        <v>0</v>
      </c>
    </row>
    <row r="104" customFormat="false" ht="15" hidden="false" customHeight="false" outlineLevel="0" collapsed="false">
      <c r="A104" s="358"/>
      <c r="B104" s="365" t="s">
        <v>131</v>
      </c>
      <c r="C104" s="365"/>
      <c r="D104" s="365"/>
      <c r="E104" s="365"/>
      <c r="F104" s="365"/>
      <c r="G104" s="449" t="n">
        <f aca="false">SUM(H104:Q104)</f>
        <v>0</v>
      </c>
      <c r="H104" s="366" t="n">
        <f aca="false">'Per item requirement'!BH104*'Global Stock listing'!$G$12</f>
        <v>0</v>
      </c>
      <c r="I104" s="366" t="n">
        <f aca="false">'Per item requirement'!BI104*'Global Stock listing'!$G$13</f>
        <v>0</v>
      </c>
      <c r="J104" s="366" t="n">
        <f aca="false">'Per item requirement'!BJ104*'Global Stock listing'!$G$14</f>
        <v>0</v>
      </c>
      <c r="K104" s="366" t="n">
        <f aca="false">'Per item requirement'!BK104*'Global Stock listing'!$G$15</f>
        <v>0</v>
      </c>
      <c r="L104" s="366" t="n">
        <f aca="false">'Per item requirement'!BL104*'Global Stock listing'!$G$16</f>
        <v>0</v>
      </c>
      <c r="M104" s="366" t="n">
        <f aca="false">'Per item requirement'!BM104*'Global Stock listing'!$G$17</f>
        <v>0</v>
      </c>
      <c r="N104" s="366" t="n">
        <f aca="false">'Per item requirement'!BN104*'Global Stock listing'!$G$18</f>
        <v>0</v>
      </c>
      <c r="O104" s="366" t="n">
        <f aca="false">'Per item requirement'!BO104*'Global Stock listing'!$G$19</f>
        <v>0</v>
      </c>
      <c r="P104" s="366" t="n">
        <f aca="false">'Per item requirement'!BP104*'Global Stock listing'!$G$20</f>
        <v>0</v>
      </c>
      <c r="Q104" s="366" t="n">
        <f aca="false">'Per item requirement'!BQ104*'Global Stock listing'!$G$21</f>
        <v>0</v>
      </c>
    </row>
    <row r="105" customFormat="false" ht="15" hidden="false" customHeight="false" outlineLevel="0" collapsed="false">
      <c r="A105" s="358"/>
      <c r="B105" s="365" t="s">
        <v>132</v>
      </c>
      <c r="C105" s="365"/>
      <c r="D105" s="365"/>
      <c r="E105" s="365"/>
      <c r="F105" s="365"/>
      <c r="G105" s="449" t="n">
        <f aca="false">SUM(H105:Q105)</f>
        <v>0</v>
      </c>
      <c r="H105" s="366" t="n">
        <f aca="false">'Per item requirement'!BH105*'Global Stock listing'!$G$12</f>
        <v>0</v>
      </c>
      <c r="I105" s="366" t="n">
        <f aca="false">'Per item requirement'!BI105*'Global Stock listing'!$G$13</f>
        <v>0</v>
      </c>
      <c r="J105" s="366" t="n">
        <f aca="false">'Per item requirement'!BJ105*'Global Stock listing'!$G$14</f>
        <v>0</v>
      </c>
      <c r="K105" s="366" t="n">
        <f aca="false">'Per item requirement'!BK105*'Global Stock listing'!$G$15</f>
        <v>0</v>
      </c>
      <c r="L105" s="366" t="n">
        <f aca="false">'Per item requirement'!BL105*'Global Stock listing'!$G$16</f>
        <v>0</v>
      </c>
      <c r="M105" s="366" t="n">
        <f aca="false">'Per item requirement'!BM105*'Global Stock listing'!$G$17</f>
        <v>0</v>
      </c>
      <c r="N105" s="366" t="n">
        <f aca="false">'Per item requirement'!BN105*'Global Stock listing'!$G$18</f>
        <v>0</v>
      </c>
      <c r="O105" s="366" t="n">
        <f aca="false">'Per item requirement'!BO105*'Global Stock listing'!$G$19</f>
        <v>0</v>
      </c>
      <c r="P105" s="366" t="n">
        <f aca="false">'Per item requirement'!BP105*'Global Stock listing'!$G$20</f>
        <v>0</v>
      </c>
      <c r="Q105" s="366" t="n">
        <f aca="false">'Per item requirement'!BQ105*'Global Stock listing'!$G$21</f>
        <v>0</v>
      </c>
    </row>
    <row r="106" customFormat="false" ht="15" hidden="false" customHeight="false" outlineLevel="0" collapsed="false">
      <c r="A106" s="358"/>
      <c r="B106" s="365" t="s">
        <v>133</v>
      </c>
      <c r="C106" s="365"/>
      <c r="D106" s="365"/>
      <c r="E106" s="365"/>
      <c r="F106" s="365"/>
      <c r="G106" s="449" t="n">
        <f aca="false">SUM(H106:Q106)</f>
        <v>0</v>
      </c>
      <c r="H106" s="366" t="n">
        <f aca="false">'Per item requirement'!BH106*'Global Stock listing'!$G$12</f>
        <v>0</v>
      </c>
      <c r="I106" s="366" t="n">
        <f aca="false">'Per item requirement'!BI106*'Global Stock listing'!$G$13</f>
        <v>0</v>
      </c>
      <c r="J106" s="366" t="n">
        <f aca="false">'Per item requirement'!BJ106*'Global Stock listing'!$G$14</f>
        <v>0</v>
      </c>
      <c r="K106" s="366" t="n">
        <f aca="false">'Per item requirement'!BK106*'Global Stock listing'!$G$15</f>
        <v>0</v>
      </c>
      <c r="L106" s="366" t="n">
        <f aca="false">'Per item requirement'!BL106*'Global Stock listing'!$G$16</f>
        <v>0</v>
      </c>
      <c r="M106" s="366" t="n">
        <f aca="false">'Per item requirement'!BM106*'Global Stock listing'!$G$17</f>
        <v>0</v>
      </c>
      <c r="N106" s="366" t="n">
        <f aca="false">'Per item requirement'!BN106*'Global Stock listing'!$G$18</f>
        <v>0</v>
      </c>
      <c r="O106" s="366" t="n">
        <f aca="false">'Per item requirement'!BO106*'Global Stock listing'!$G$19</f>
        <v>0</v>
      </c>
      <c r="P106" s="366" t="n">
        <f aca="false">'Per item requirement'!BP106*'Global Stock listing'!$G$20</f>
        <v>0</v>
      </c>
      <c r="Q106" s="366" t="n">
        <f aca="false">'Per item requirement'!BQ106*'Global Stock listing'!$G$21</f>
        <v>0</v>
      </c>
    </row>
    <row r="107" customFormat="false" ht="15" hidden="false" customHeight="false" outlineLevel="0" collapsed="false">
      <c r="A107" s="358"/>
      <c r="B107" s="365" t="s">
        <v>134</v>
      </c>
      <c r="C107" s="365"/>
      <c r="D107" s="365"/>
      <c r="E107" s="365"/>
      <c r="F107" s="365"/>
      <c r="G107" s="449" t="n">
        <f aca="false">SUM(H107:Q107)</f>
        <v>0</v>
      </c>
      <c r="H107" s="366" t="n">
        <f aca="false">'Per item requirement'!BH107*'Global Stock listing'!$G$12</f>
        <v>0</v>
      </c>
      <c r="I107" s="366" t="n">
        <f aca="false">'Per item requirement'!BI107*'Global Stock listing'!$G$13</f>
        <v>0</v>
      </c>
      <c r="J107" s="366" t="n">
        <f aca="false">'Per item requirement'!BJ107*'Global Stock listing'!$G$14</f>
        <v>0</v>
      </c>
      <c r="K107" s="366" t="n">
        <f aca="false">'Per item requirement'!BK107*'Global Stock listing'!$G$15</f>
        <v>0</v>
      </c>
      <c r="L107" s="366" t="n">
        <f aca="false">'Per item requirement'!BL107*'Global Stock listing'!$G$16</f>
        <v>0</v>
      </c>
      <c r="M107" s="366" t="n">
        <f aca="false">'Per item requirement'!BM107*'Global Stock listing'!$G$17</f>
        <v>0</v>
      </c>
      <c r="N107" s="366" t="n">
        <f aca="false">'Per item requirement'!BN107*'Global Stock listing'!$G$18</f>
        <v>0</v>
      </c>
      <c r="O107" s="366" t="n">
        <f aca="false">'Per item requirement'!BO107*'Global Stock listing'!$G$19</f>
        <v>0</v>
      </c>
      <c r="P107" s="366" t="n">
        <f aca="false">'Per item requirement'!BP107*'Global Stock listing'!$G$20</f>
        <v>0</v>
      </c>
      <c r="Q107" s="366" t="n">
        <f aca="false">'Per item requirement'!BQ107*'Global Stock listing'!$G$21</f>
        <v>0</v>
      </c>
    </row>
    <row r="108" customFormat="false" ht="15" hidden="false" customHeight="false" outlineLevel="0" collapsed="false">
      <c r="A108" s="358"/>
      <c r="B108" s="365" t="s">
        <v>135</v>
      </c>
      <c r="C108" s="365"/>
      <c r="D108" s="365"/>
      <c r="E108" s="365"/>
      <c r="F108" s="365"/>
      <c r="G108" s="449" t="n">
        <f aca="false">SUM(H108:Q108)</f>
        <v>0</v>
      </c>
      <c r="H108" s="366" t="n">
        <f aca="false">'Per item requirement'!BH108*'Global Stock listing'!$G$12</f>
        <v>0</v>
      </c>
      <c r="I108" s="366" t="n">
        <f aca="false">'Per item requirement'!BI108*'Global Stock listing'!$G$13</f>
        <v>0</v>
      </c>
      <c r="J108" s="366" t="n">
        <f aca="false">'Per item requirement'!BJ108*'Global Stock listing'!$G$14</f>
        <v>0</v>
      </c>
      <c r="K108" s="366" t="n">
        <f aca="false">'Per item requirement'!BK108*'Global Stock listing'!$G$15</f>
        <v>0</v>
      </c>
      <c r="L108" s="366" t="n">
        <f aca="false">'Per item requirement'!BL108*'Global Stock listing'!$G$16</f>
        <v>0</v>
      </c>
      <c r="M108" s="366" t="n">
        <f aca="false">'Per item requirement'!BM108*'Global Stock listing'!$G$17</f>
        <v>0</v>
      </c>
      <c r="N108" s="366" t="n">
        <f aca="false">'Per item requirement'!BN108*'Global Stock listing'!$G$18</f>
        <v>0</v>
      </c>
      <c r="O108" s="366" t="n">
        <f aca="false">'Per item requirement'!BO108*'Global Stock listing'!$G$19</f>
        <v>0</v>
      </c>
      <c r="P108" s="366" t="n">
        <f aca="false">'Per item requirement'!BP108*'Global Stock listing'!$G$20</f>
        <v>0</v>
      </c>
      <c r="Q108" s="366" t="n">
        <f aca="false">'Per item requirement'!BQ108*'Global Stock listing'!$G$21</f>
        <v>0</v>
      </c>
    </row>
    <row r="109" customFormat="false" ht="15" hidden="false" customHeight="false" outlineLevel="0" collapsed="false">
      <c r="A109" s="358"/>
      <c r="B109" s="365" t="s">
        <v>136</v>
      </c>
      <c r="C109" s="365"/>
      <c r="D109" s="365"/>
      <c r="E109" s="365"/>
      <c r="F109" s="365"/>
      <c r="G109" s="449" t="n">
        <f aca="false">SUM(H109:Q109)</f>
        <v>0</v>
      </c>
      <c r="H109" s="366" t="n">
        <f aca="false">'Per item requirement'!BH109*'Global Stock listing'!$G$12</f>
        <v>0</v>
      </c>
      <c r="I109" s="366" t="n">
        <f aca="false">'Per item requirement'!BI109*'Global Stock listing'!$G$13</f>
        <v>0</v>
      </c>
      <c r="J109" s="366" t="n">
        <f aca="false">'Per item requirement'!BJ109*'Global Stock listing'!$G$14</f>
        <v>0</v>
      </c>
      <c r="K109" s="366" t="n">
        <f aca="false">'Per item requirement'!BK109*'Global Stock listing'!$G$15</f>
        <v>0</v>
      </c>
      <c r="L109" s="366" t="n">
        <f aca="false">'Per item requirement'!BL109*'Global Stock listing'!$G$16</f>
        <v>0</v>
      </c>
      <c r="M109" s="366" t="n">
        <f aca="false">'Per item requirement'!BM109*'Global Stock listing'!$G$17</f>
        <v>0</v>
      </c>
      <c r="N109" s="366" t="n">
        <f aca="false">'Per item requirement'!BN109*'Global Stock listing'!$G$18</f>
        <v>0</v>
      </c>
      <c r="O109" s="366" t="n">
        <f aca="false">'Per item requirement'!BO109*'Global Stock listing'!$G$19</f>
        <v>0</v>
      </c>
      <c r="P109" s="366" t="n">
        <f aca="false">'Per item requirement'!BP109*'Global Stock listing'!$G$20</f>
        <v>0</v>
      </c>
      <c r="Q109" s="366" t="n">
        <f aca="false">'Per item requirement'!BQ109*'Global Stock listing'!$G$21</f>
        <v>0</v>
      </c>
    </row>
    <row r="110" customFormat="false" ht="15" hidden="false" customHeight="false" outlineLevel="0" collapsed="false">
      <c r="A110" s="358"/>
      <c r="B110" s="365" t="s">
        <v>137</v>
      </c>
      <c r="C110" s="365"/>
      <c r="D110" s="365"/>
      <c r="E110" s="365"/>
      <c r="F110" s="365"/>
      <c r="G110" s="449" t="n">
        <f aca="false">SUM(H110:Q110)</f>
        <v>0</v>
      </c>
      <c r="H110" s="366" t="n">
        <f aca="false">'Per item requirement'!BH110*'Global Stock listing'!$G$12</f>
        <v>0</v>
      </c>
      <c r="I110" s="366" t="n">
        <f aca="false">'Per item requirement'!BI110*'Global Stock listing'!$G$13</f>
        <v>0</v>
      </c>
      <c r="J110" s="366" t="n">
        <f aca="false">'Per item requirement'!BJ110*'Global Stock listing'!$G$14</f>
        <v>0</v>
      </c>
      <c r="K110" s="366" t="n">
        <f aca="false">'Per item requirement'!BK110*'Global Stock listing'!$G$15</f>
        <v>0</v>
      </c>
      <c r="L110" s="366" t="n">
        <f aca="false">'Per item requirement'!BL110*'Global Stock listing'!$G$16</f>
        <v>0</v>
      </c>
      <c r="M110" s="366" t="n">
        <f aca="false">'Per item requirement'!BM110*'Global Stock listing'!$G$17</f>
        <v>0</v>
      </c>
      <c r="N110" s="366" t="n">
        <f aca="false">'Per item requirement'!BN110*'Global Stock listing'!$G$18</f>
        <v>0</v>
      </c>
      <c r="O110" s="366" t="n">
        <f aca="false">'Per item requirement'!BO110*'Global Stock listing'!$G$19</f>
        <v>0</v>
      </c>
      <c r="P110" s="366" t="n">
        <f aca="false">'Per item requirement'!BP110*'Global Stock listing'!$G$20</f>
        <v>0</v>
      </c>
      <c r="Q110" s="366" t="n">
        <f aca="false">'Per item requirement'!BQ110*'Global Stock listing'!$G$21</f>
        <v>0</v>
      </c>
    </row>
    <row r="111" customFormat="false" ht="15" hidden="false" customHeight="false" outlineLevel="0" collapsed="false">
      <c r="A111" s="358"/>
      <c r="B111" s="365" t="s">
        <v>138</v>
      </c>
      <c r="C111" s="365"/>
      <c r="D111" s="365"/>
      <c r="E111" s="365"/>
      <c r="F111" s="365"/>
      <c r="G111" s="449" t="n">
        <f aca="false">SUM(H111:Q111)</f>
        <v>0</v>
      </c>
      <c r="H111" s="366" t="n">
        <f aca="false">'Per item requirement'!BH111*'Global Stock listing'!$G$12</f>
        <v>0</v>
      </c>
      <c r="I111" s="366" t="n">
        <f aca="false">'Per item requirement'!BI111*'Global Stock listing'!$G$13</f>
        <v>0</v>
      </c>
      <c r="J111" s="366" t="n">
        <f aca="false">'Per item requirement'!BJ111*'Global Stock listing'!$G$14</f>
        <v>0</v>
      </c>
      <c r="K111" s="366" t="n">
        <f aca="false">'Per item requirement'!BK111*'Global Stock listing'!$G$15</f>
        <v>0</v>
      </c>
      <c r="L111" s="366" t="n">
        <f aca="false">'Per item requirement'!BL111*'Global Stock listing'!$G$16</f>
        <v>0</v>
      </c>
      <c r="M111" s="366" t="n">
        <f aca="false">'Per item requirement'!BM111*'Global Stock listing'!$G$17</f>
        <v>0</v>
      </c>
      <c r="N111" s="366" t="n">
        <f aca="false">'Per item requirement'!BN111*'Global Stock listing'!$G$18</f>
        <v>0</v>
      </c>
      <c r="O111" s="366" t="n">
        <f aca="false">'Per item requirement'!BO111*'Global Stock listing'!$G$19</f>
        <v>0</v>
      </c>
      <c r="P111" s="366" t="n">
        <f aca="false">'Per item requirement'!BP111*'Global Stock listing'!$G$20</f>
        <v>0</v>
      </c>
      <c r="Q111" s="366" t="n">
        <f aca="false">'Per item requirement'!BQ111*'Global Stock listing'!$G$21</f>
        <v>0</v>
      </c>
    </row>
    <row r="112" customFormat="false" ht="15" hidden="false" customHeight="false" outlineLevel="0" collapsed="false">
      <c r="A112" s="358"/>
      <c r="B112" s="365" t="s">
        <v>139</v>
      </c>
      <c r="C112" s="365"/>
      <c r="D112" s="365"/>
      <c r="E112" s="365"/>
      <c r="F112" s="365"/>
      <c r="G112" s="449" t="n">
        <f aca="false">SUM(H112:Q112)</f>
        <v>0</v>
      </c>
      <c r="H112" s="366" t="n">
        <f aca="false">'Per item requirement'!BH112*'Global Stock listing'!$G$12</f>
        <v>0</v>
      </c>
      <c r="I112" s="366" t="n">
        <f aca="false">'Per item requirement'!BI112*'Global Stock listing'!$G$13</f>
        <v>0</v>
      </c>
      <c r="J112" s="366" t="n">
        <f aca="false">'Per item requirement'!BJ112*'Global Stock listing'!$G$14</f>
        <v>0</v>
      </c>
      <c r="K112" s="366" t="n">
        <f aca="false">'Per item requirement'!BK112*'Global Stock listing'!$G$15</f>
        <v>0</v>
      </c>
      <c r="L112" s="366" t="n">
        <f aca="false">'Per item requirement'!BL112*'Global Stock listing'!$G$16</f>
        <v>0</v>
      </c>
      <c r="M112" s="366" t="n">
        <f aca="false">'Per item requirement'!BM112*'Global Stock listing'!$G$17</f>
        <v>0</v>
      </c>
      <c r="N112" s="366" t="n">
        <f aca="false">'Per item requirement'!BN112*'Global Stock listing'!$G$18</f>
        <v>0</v>
      </c>
      <c r="O112" s="366" t="n">
        <f aca="false">'Per item requirement'!BO112*'Global Stock listing'!$G$19</f>
        <v>0</v>
      </c>
      <c r="P112" s="366" t="n">
        <f aca="false">'Per item requirement'!BP112*'Global Stock listing'!$G$20</f>
        <v>0</v>
      </c>
      <c r="Q112" s="366" t="n">
        <f aca="false">'Per item requirement'!BQ112*'Global Stock listing'!$G$21</f>
        <v>0</v>
      </c>
    </row>
    <row r="113" customFormat="false" ht="15" hidden="false" customHeight="false" outlineLevel="0" collapsed="false">
      <c r="A113" s="358"/>
      <c r="B113" s="365" t="s">
        <v>140</v>
      </c>
      <c r="C113" s="365"/>
      <c r="D113" s="365"/>
      <c r="E113" s="365"/>
      <c r="F113" s="365"/>
      <c r="G113" s="449" t="n">
        <f aca="false">SUM(H113:Q113)</f>
        <v>0</v>
      </c>
      <c r="H113" s="366" t="n">
        <f aca="false">'Per item requirement'!BH113*'Global Stock listing'!$G$12</f>
        <v>0</v>
      </c>
      <c r="I113" s="366" t="n">
        <f aca="false">'Per item requirement'!BI113*'Global Stock listing'!$G$13</f>
        <v>0</v>
      </c>
      <c r="J113" s="366" t="n">
        <f aca="false">'Per item requirement'!BJ113*'Global Stock listing'!$G$14</f>
        <v>0</v>
      </c>
      <c r="K113" s="366" t="n">
        <f aca="false">'Per item requirement'!BK113*'Global Stock listing'!$G$15</f>
        <v>0</v>
      </c>
      <c r="L113" s="366" t="n">
        <f aca="false">'Per item requirement'!BL113*'Global Stock listing'!$G$16</f>
        <v>0</v>
      </c>
      <c r="M113" s="366" t="n">
        <f aca="false">'Per item requirement'!BM113*'Global Stock listing'!$G$17</f>
        <v>0</v>
      </c>
      <c r="N113" s="366" t="n">
        <f aca="false">'Per item requirement'!BN113*'Global Stock listing'!$G$18</f>
        <v>0</v>
      </c>
      <c r="O113" s="366" t="n">
        <f aca="false">'Per item requirement'!BO113*'Global Stock listing'!$G$19</f>
        <v>0</v>
      </c>
      <c r="P113" s="366" t="n">
        <f aca="false">'Per item requirement'!BP113*'Global Stock listing'!$G$20</f>
        <v>0</v>
      </c>
      <c r="Q113" s="366" t="n">
        <f aca="false">'Per item requirement'!BQ113*'Global Stock listing'!$G$21</f>
        <v>0</v>
      </c>
    </row>
    <row r="114" customFormat="false" ht="15" hidden="false" customHeight="false" outlineLevel="0" collapsed="false">
      <c r="A114" s="358"/>
      <c r="B114" s="365" t="s">
        <v>141</v>
      </c>
      <c r="C114" s="365"/>
      <c r="D114" s="365"/>
      <c r="E114" s="365"/>
      <c r="F114" s="365"/>
      <c r="G114" s="449" t="n">
        <f aca="false">SUM(H114:Q114)</f>
        <v>0</v>
      </c>
      <c r="H114" s="366" t="n">
        <f aca="false">'Per item requirement'!BH114*'Global Stock listing'!$G$12</f>
        <v>0</v>
      </c>
      <c r="I114" s="366" t="n">
        <f aca="false">'Per item requirement'!BI114*'Global Stock listing'!$G$13</f>
        <v>0</v>
      </c>
      <c r="J114" s="366" t="n">
        <f aca="false">'Per item requirement'!BJ114*'Global Stock listing'!$G$14</f>
        <v>0</v>
      </c>
      <c r="K114" s="366" t="n">
        <f aca="false">'Per item requirement'!BK114*'Global Stock listing'!$G$15</f>
        <v>0</v>
      </c>
      <c r="L114" s="366" t="n">
        <f aca="false">'Per item requirement'!BL114*'Global Stock listing'!$G$16</f>
        <v>0</v>
      </c>
      <c r="M114" s="366" t="n">
        <f aca="false">'Per item requirement'!BM114*'Global Stock listing'!$G$17</f>
        <v>0</v>
      </c>
      <c r="N114" s="366" t="n">
        <f aca="false">'Per item requirement'!BN114*'Global Stock listing'!$G$18</f>
        <v>0</v>
      </c>
      <c r="O114" s="366" t="n">
        <f aca="false">'Per item requirement'!BO114*'Global Stock listing'!$G$19</f>
        <v>0</v>
      </c>
      <c r="P114" s="366" t="n">
        <f aca="false">'Per item requirement'!BP114*'Global Stock listing'!$G$20</f>
        <v>0</v>
      </c>
      <c r="Q114" s="366" t="n">
        <f aca="false">'Per item requirement'!BQ114*'Global Stock listing'!$G$21</f>
        <v>0</v>
      </c>
    </row>
    <row r="115" customFormat="false" ht="15" hidden="false" customHeight="false" outlineLevel="0" collapsed="false">
      <c r="A115" s="358"/>
      <c r="B115" s="365" t="s">
        <v>142</v>
      </c>
      <c r="C115" s="365"/>
      <c r="D115" s="365"/>
      <c r="E115" s="365"/>
      <c r="F115" s="365"/>
      <c r="G115" s="449" t="n">
        <f aca="false">SUM(H115:Q115)</f>
        <v>0</v>
      </c>
      <c r="H115" s="366" t="n">
        <f aca="false">'Per item requirement'!BH115*'Global Stock listing'!$G$12</f>
        <v>0</v>
      </c>
      <c r="I115" s="366" t="n">
        <f aca="false">'Per item requirement'!BI115*'Global Stock listing'!$G$13</f>
        <v>0</v>
      </c>
      <c r="J115" s="366" t="n">
        <f aca="false">'Per item requirement'!BJ115*'Global Stock listing'!$G$14</f>
        <v>0</v>
      </c>
      <c r="K115" s="366" t="n">
        <f aca="false">'Per item requirement'!BK115*'Global Stock listing'!$G$15</f>
        <v>0</v>
      </c>
      <c r="L115" s="366" t="n">
        <f aca="false">'Per item requirement'!BL115*'Global Stock listing'!$G$16</f>
        <v>0</v>
      </c>
      <c r="M115" s="366" t="n">
        <f aca="false">'Per item requirement'!BM115*'Global Stock listing'!$G$17</f>
        <v>0</v>
      </c>
      <c r="N115" s="366" t="n">
        <f aca="false">'Per item requirement'!BN115*'Global Stock listing'!$G$18</f>
        <v>0</v>
      </c>
      <c r="O115" s="366" t="n">
        <f aca="false">'Per item requirement'!BO115*'Global Stock listing'!$G$19</f>
        <v>0</v>
      </c>
      <c r="P115" s="366" t="n">
        <f aca="false">'Per item requirement'!BP115*'Global Stock listing'!$G$20</f>
        <v>0</v>
      </c>
      <c r="Q115" s="366" t="n">
        <f aca="false">'Per item requirement'!BQ115*'Global Stock listing'!$G$21</f>
        <v>0</v>
      </c>
    </row>
    <row r="116" customFormat="false" ht="15" hidden="false" customHeight="false" outlineLevel="0" collapsed="false">
      <c r="A116" s="358"/>
      <c r="B116" s="365" t="s">
        <v>143</v>
      </c>
      <c r="C116" s="365"/>
      <c r="D116" s="365"/>
      <c r="E116" s="365"/>
      <c r="F116" s="365"/>
      <c r="G116" s="449" t="n">
        <f aca="false">SUM(H116:Q116)</f>
        <v>0</v>
      </c>
      <c r="H116" s="366" t="n">
        <f aca="false">'Per item requirement'!BH116*'Global Stock listing'!$G$12</f>
        <v>0</v>
      </c>
      <c r="I116" s="366" t="n">
        <f aca="false">'Per item requirement'!BI116*'Global Stock listing'!$G$13</f>
        <v>0</v>
      </c>
      <c r="J116" s="366" t="n">
        <f aca="false">'Per item requirement'!BJ116*'Global Stock listing'!$G$14</f>
        <v>0</v>
      </c>
      <c r="K116" s="366" t="n">
        <f aca="false">'Per item requirement'!BK116*'Global Stock listing'!$G$15</f>
        <v>0</v>
      </c>
      <c r="L116" s="366" t="n">
        <f aca="false">'Per item requirement'!BL116*'Global Stock listing'!$G$16</f>
        <v>0</v>
      </c>
      <c r="M116" s="366" t="n">
        <f aca="false">'Per item requirement'!BM116*'Global Stock listing'!$G$17</f>
        <v>0</v>
      </c>
      <c r="N116" s="366" t="n">
        <f aca="false">'Per item requirement'!BN116*'Global Stock listing'!$G$18</f>
        <v>0</v>
      </c>
      <c r="O116" s="366" t="n">
        <f aca="false">'Per item requirement'!BO116*'Global Stock listing'!$G$19</f>
        <v>0</v>
      </c>
      <c r="P116" s="366" t="n">
        <f aca="false">'Per item requirement'!BP116*'Global Stock listing'!$G$20</f>
        <v>0</v>
      </c>
      <c r="Q116" s="366" t="n">
        <f aca="false">'Per item requirement'!BQ116*'Global Stock listing'!$G$21</f>
        <v>0</v>
      </c>
    </row>
    <row r="117" customFormat="false" ht="15" hidden="false" customHeight="false" outlineLevel="0" collapsed="false">
      <c r="A117" s="358"/>
      <c r="B117" s="365" t="s">
        <v>144</v>
      </c>
      <c r="C117" s="365"/>
      <c r="D117" s="365"/>
      <c r="E117" s="365"/>
      <c r="F117" s="365"/>
      <c r="G117" s="449" t="n">
        <f aca="false">SUM(H117:Q117)</f>
        <v>0</v>
      </c>
      <c r="H117" s="366" t="n">
        <f aca="false">'Per item requirement'!BH117*'Global Stock listing'!$G$12</f>
        <v>0</v>
      </c>
      <c r="I117" s="366" t="n">
        <f aca="false">'Per item requirement'!BI117*'Global Stock listing'!$G$13</f>
        <v>0</v>
      </c>
      <c r="J117" s="366" t="n">
        <f aca="false">'Per item requirement'!BJ117*'Global Stock listing'!$G$14</f>
        <v>0</v>
      </c>
      <c r="K117" s="366" t="n">
        <f aca="false">'Per item requirement'!BK117*'Global Stock listing'!$G$15</f>
        <v>0</v>
      </c>
      <c r="L117" s="366" t="n">
        <f aca="false">'Per item requirement'!BL117*'Global Stock listing'!$G$16</f>
        <v>0</v>
      </c>
      <c r="M117" s="366" t="n">
        <f aca="false">'Per item requirement'!BM117*'Global Stock listing'!$G$17</f>
        <v>0</v>
      </c>
      <c r="N117" s="366" t="n">
        <f aca="false">'Per item requirement'!BN117*'Global Stock listing'!$G$18</f>
        <v>0</v>
      </c>
      <c r="O117" s="366" t="n">
        <f aca="false">'Per item requirement'!BO117*'Global Stock listing'!$G$19</f>
        <v>0</v>
      </c>
      <c r="P117" s="366" t="n">
        <f aca="false">'Per item requirement'!BP117*'Global Stock listing'!$G$20</f>
        <v>0</v>
      </c>
      <c r="Q117" s="366" t="n">
        <f aca="false">'Per item requirement'!BQ117*'Global Stock listing'!$G$21</f>
        <v>0</v>
      </c>
    </row>
    <row r="118" customFormat="false" ht="15" hidden="false" customHeight="false" outlineLevel="0" collapsed="false">
      <c r="A118" s="358"/>
      <c r="B118" s="365" t="s">
        <v>145</v>
      </c>
      <c r="C118" s="365"/>
      <c r="D118" s="365"/>
      <c r="E118" s="365"/>
      <c r="F118" s="365"/>
      <c r="G118" s="449" t="n">
        <f aca="false">SUM(H118:Q118)</f>
        <v>0</v>
      </c>
      <c r="H118" s="366" t="n">
        <f aca="false">'Per item requirement'!BH118*'Global Stock listing'!$G$12</f>
        <v>0</v>
      </c>
      <c r="I118" s="366" t="n">
        <f aca="false">'Per item requirement'!BI118*'Global Stock listing'!$G$13</f>
        <v>0</v>
      </c>
      <c r="J118" s="366" t="n">
        <f aca="false">'Per item requirement'!BJ118*'Global Stock listing'!$G$14</f>
        <v>0</v>
      </c>
      <c r="K118" s="366" t="n">
        <f aca="false">'Per item requirement'!BK118*'Global Stock listing'!$G$15</f>
        <v>0</v>
      </c>
      <c r="L118" s="366" t="n">
        <f aca="false">'Per item requirement'!BL118*'Global Stock listing'!$G$16</f>
        <v>0</v>
      </c>
      <c r="M118" s="366" t="n">
        <f aca="false">'Per item requirement'!BM118*'Global Stock listing'!$G$17</f>
        <v>0</v>
      </c>
      <c r="N118" s="366" t="n">
        <f aca="false">'Per item requirement'!BN118*'Global Stock listing'!$G$18</f>
        <v>0</v>
      </c>
      <c r="O118" s="366" t="n">
        <f aca="false">'Per item requirement'!BO118*'Global Stock listing'!$G$19</f>
        <v>0</v>
      </c>
      <c r="P118" s="366" t="n">
        <f aca="false">'Per item requirement'!BP118*'Global Stock listing'!$G$20</f>
        <v>0</v>
      </c>
      <c r="Q118" s="366" t="n">
        <f aca="false">'Per item requirement'!BQ118*'Global Stock listing'!$G$21</f>
        <v>0</v>
      </c>
    </row>
    <row r="119" customFormat="false" ht="15" hidden="false" customHeight="false" outlineLevel="0" collapsed="false">
      <c r="A119" s="358"/>
      <c r="B119" s="365" t="s">
        <v>146</v>
      </c>
      <c r="C119" s="365"/>
      <c r="D119" s="365"/>
      <c r="E119" s="365"/>
      <c r="F119" s="365"/>
      <c r="G119" s="449" t="n">
        <f aca="false">SUM(H119:Q119)</f>
        <v>0</v>
      </c>
      <c r="H119" s="366" t="n">
        <f aca="false">'Per item requirement'!BH119*'Global Stock listing'!$G$12</f>
        <v>0</v>
      </c>
      <c r="I119" s="366" t="n">
        <f aca="false">'Per item requirement'!BI119*'Global Stock listing'!$G$13</f>
        <v>0</v>
      </c>
      <c r="J119" s="366" t="n">
        <f aca="false">'Per item requirement'!BJ119*'Global Stock listing'!$G$14</f>
        <v>0</v>
      </c>
      <c r="K119" s="366" t="n">
        <f aca="false">'Per item requirement'!BK119*'Global Stock listing'!$G$15</f>
        <v>0</v>
      </c>
      <c r="L119" s="366" t="n">
        <f aca="false">'Per item requirement'!BL119*'Global Stock listing'!$G$16</f>
        <v>0</v>
      </c>
      <c r="M119" s="366" t="n">
        <f aca="false">'Per item requirement'!BM119*'Global Stock listing'!$G$17</f>
        <v>0</v>
      </c>
      <c r="N119" s="366" t="n">
        <f aca="false">'Per item requirement'!BN119*'Global Stock listing'!$G$18</f>
        <v>0</v>
      </c>
      <c r="O119" s="366" t="n">
        <f aca="false">'Per item requirement'!BO119*'Global Stock listing'!$G$19</f>
        <v>0</v>
      </c>
      <c r="P119" s="366" t="n">
        <f aca="false">'Per item requirement'!BP119*'Global Stock listing'!$G$20</f>
        <v>0</v>
      </c>
      <c r="Q119" s="366" t="n">
        <f aca="false">'Per item requirement'!BQ119*'Global Stock listing'!$G$21</f>
        <v>0</v>
      </c>
    </row>
    <row r="120" customFormat="false" ht="15" hidden="false" customHeight="false" outlineLevel="0" collapsed="false">
      <c r="A120" s="358"/>
      <c r="B120" s="365" t="s">
        <v>147</v>
      </c>
      <c r="C120" s="365"/>
      <c r="D120" s="365"/>
      <c r="E120" s="365"/>
      <c r="F120" s="365"/>
      <c r="G120" s="449" t="n">
        <f aca="false">SUM(H120:Q120)</f>
        <v>0</v>
      </c>
      <c r="H120" s="366" t="n">
        <f aca="false">'Per item requirement'!BH120*'Global Stock listing'!$G$12</f>
        <v>0</v>
      </c>
      <c r="I120" s="366" t="n">
        <f aca="false">'Per item requirement'!BI120*'Global Stock listing'!$G$13</f>
        <v>0</v>
      </c>
      <c r="J120" s="366" t="n">
        <f aca="false">'Per item requirement'!BJ120*'Global Stock listing'!$G$14</f>
        <v>0</v>
      </c>
      <c r="K120" s="366" t="n">
        <f aca="false">'Per item requirement'!BK120*'Global Stock listing'!$G$15</f>
        <v>0</v>
      </c>
      <c r="L120" s="366" t="n">
        <f aca="false">'Per item requirement'!BL120*'Global Stock listing'!$G$16</f>
        <v>0</v>
      </c>
      <c r="M120" s="366" t="n">
        <f aca="false">'Per item requirement'!BM120*'Global Stock listing'!$G$17</f>
        <v>0</v>
      </c>
      <c r="N120" s="366" t="n">
        <f aca="false">'Per item requirement'!BN120*'Global Stock listing'!$G$18</f>
        <v>0</v>
      </c>
      <c r="O120" s="366" t="n">
        <f aca="false">'Per item requirement'!BO120*'Global Stock listing'!$G$19</f>
        <v>0</v>
      </c>
      <c r="P120" s="366" t="n">
        <f aca="false">'Per item requirement'!BP120*'Global Stock listing'!$G$20</f>
        <v>0</v>
      </c>
      <c r="Q120" s="366" t="n">
        <f aca="false">'Per item requirement'!BQ120*'Global Stock listing'!$G$21</f>
        <v>0</v>
      </c>
    </row>
    <row r="121" customFormat="false" ht="15" hidden="false" customHeight="false" outlineLevel="0" collapsed="false">
      <c r="A121" s="358"/>
      <c r="B121" s="365" t="s">
        <v>148</v>
      </c>
      <c r="C121" s="365"/>
      <c r="D121" s="365"/>
      <c r="E121" s="365"/>
      <c r="F121" s="365"/>
      <c r="G121" s="449" t="n">
        <f aca="false">SUM(H121:Q121)</f>
        <v>0</v>
      </c>
      <c r="H121" s="366" t="n">
        <f aca="false">'Per item requirement'!BH121*'Global Stock listing'!$G$12</f>
        <v>0</v>
      </c>
      <c r="I121" s="366" t="n">
        <f aca="false">'Per item requirement'!BI121*'Global Stock listing'!$G$13</f>
        <v>0</v>
      </c>
      <c r="J121" s="366" t="n">
        <f aca="false">'Per item requirement'!BJ121*'Global Stock listing'!$G$14</f>
        <v>0</v>
      </c>
      <c r="K121" s="366" t="n">
        <f aca="false">'Per item requirement'!BK121*'Global Stock listing'!$G$15</f>
        <v>0</v>
      </c>
      <c r="L121" s="366" t="n">
        <f aca="false">'Per item requirement'!BL121*'Global Stock listing'!$G$16</f>
        <v>0</v>
      </c>
      <c r="M121" s="366" t="n">
        <f aca="false">'Per item requirement'!BM121*'Global Stock listing'!$G$17</f>
        <v>0</v>
      </c>
      <c r="N121" s="366" t="n">
        <f aca="false">'Per item requirement'!BN121*'Global Stock listing'!$G$18</f>
        <v>0</v>
      </c>
      <c r="O121" s="366" t="n">
        <f aca="false">'Per item requirement'!BO121*'Global Stock listing'!$G$19</f>
        <v>0</v>
      </c>
      <c r="P121" s="366" t="n">
        <f aca="false">'Per item requirement'!BP121*'Global Stock listing'!$G$20</f>
        <v>0</v>
      </c>
      <c r="Q121" s="366" t="n">
        <f aca="false">'Per item requirement'!BQ121*'Global Stock listing'!$G$21</f>
        <v>0</v>
      </c>
    </row>
    <row r="122" customFormat="false" ht="15" hidden="false" customHeight="false" outlineLevel="0" collapsed="false">
      <c r="A122" s="358"/>
      <c r="B122" s="365" t="s">
        <v>149</v>
      </c>
      <c r="C122" s="365"/>
      <c r="D122" s="365"/>
      <c r="E122" s="365"/>
      <c r="F122" s="365"/>
      <c r="G122" s="449" t="n">
        <f aca="false">SUM(H122:Q122)</f>
        <v>0</v>
      </c>
      <c r="H122" s="366" t="n">
        <f aca="false">'Per item requirement'!BH122*'Global Stock listing'!$G$12</f>
        <v>0</v>
      </c>
      <c r="I122" s="366" t="n">
        <f aca="false">'Per item requirement'!BI122*'Global Stock listing'!$G$13</f>
        <v>0</v>
      </c>
      <c r="J122" s="366" t="n">
        <f aca="false">'Per item requirement'!BJ122*'Global Stock listing'!$G$14</f>
        <v>0</v>
      </c>
      <c r="K122" s="366" t="n">
        <f aca="false">'Per item requirement'!BK122*'Global Stock listing'!$G$15</f>
        <v>0</v>
      </c>
      <c r="L122" s="366" t="n">
        <f aca="false">'Per item requirement'!BL122*'Global Stock listing'!$G$16</f>
        <v>0</v>
      </c>
      <c r="M122" s="366" t="n">
        <f aca="false">'Per item requirement'!BM122*'Global Stock listing'!$G$17</f>
        <v>0</v>
      </c>
      <c r="N122" s="366" t="n">
        <f aca="false">'Per item requirement'!BN122*'Global Stock listing'!$G$18</f>
        <v>0</v>
      </c>
      <c r="O122" s="366" t="n">
        <f aca="false">'Per item requirement'!BO122*'Global Stock listing'!$G$19</f>
        <v>0</v>
      </c>
      <c r="P122" s="366" t="n">
        <f aca="false">'Per item requirement'!BP122*'Global Stock listing'!$G$20</f>
        <v>0</v>
      </c>
      <c r="Q122" s="366" t="n">
        <f aca="false">'Per item requirement'!BQ122*'Global Stock listing'!$G$21</f>
        <v>0</v>
      </c>
    </row>
    <row r="123" customFormat="false" ht="15" hidden="false" customHeight="false" outlineLevel="0" collapsed="false">
      <c r="A123" s="358"/>
      <c r="B123" s="365" t="s">
        <v>150</v>
      </c>
      <c r="C123" s="365"/>
      <c r="D123" s="365"/>
      <c r="E123" s="365"/>
      <c r="F123" s="365"/>
      <c r="G123" s="449" t="n">
        <f aca="false">SUM(H123:Q123)</f>
        <v>0</v>
      </c>
      <c r="H123" s="366" t="n">
        <f aca="false">'Per item requirement'!BH123*'Global Stock listing'!$G$12</f>
        <v>0</v>
      </c>
      <c r="I123" s="366" t="n">
        <f aca="false">'Per item requirement'!BI123*'Global Stock listing'!$G$13</f>
        <v>0</v>
      </c>
      <c r="J123" s="366" t="n">
        <f aca="false">'Per item requirement'!BJ123*'Global Stock listing'!$G$14</f>
        <v>0</v>
      </c>
      <c r="K123" s="366" t="n">
        <f aca="false">'Per item requirement'!BK123*'Global Stock listing'!$G$15</f>
        <v>0</v>
      </c>
      <c r="L123" s="366" t="n">
        <f aca="false">'Per item requirement'!BL123*'Global Stock listing'!$G$16</f>
        <v>0</v>
      </c>
      <c r="M123" s="366" t="n">
        <f aca="false">'Per item requirement'!BM123*'Global Stock listing'!$G$17</f>
        <v>0</v>
      </c>
      <c r="N123" s="366" t="n">
        <f aca="false">'Per item requirement'!BN123*'Global Stock listing'!$G$18</f>
        <v>0</v>
      </c>
      <c r="O123" s="366" t="n">
        <f aca="false">'Per item requirement'!BO123*'Global Stock listing'!$G$19</f>
        <v>0</v>
      </c>
      <c r="P123" s="366" t="n">
        <f aca="false">'Per item requirement'!BP123*'Global Stock listing'!$G$20</f>
        <v>0</v>
      </c>
      <c r="Q123" s="366" t="n">
        <f aca="false">'Per item requirement'!BQ123*'Global Stock listing'!$G$21</f>
        <v>0</v>
      </c>
    </row>
    <row r="124" customFormat="false" ht="15" hidden="false" customHeight="false" outlineLevel="0" collapsed="false">
      <c r="A124" s="358"/>
      <c r="B124" s="365" t="s">
        <v>151</v>
      </c>
      <c r="C124" s="365"/>
      <c r="D124" s="365"/>
      <c r="E124" s="365"/>
      <c r="F124" s="365"/>
      <c r="G124" s="449" t="n">
        <f aca="false">SUM(H124:Q124)</f>
        <v>0</v>
      </c>
      <c r="H124" s="366" t="n">
        <f aca="false">'Per item requirement'!BH124*'Global Stock listing'!$G$12</f>
        <v>0</v>
      </c>
      <c r="I124" s="366" t="n">
        <f aca="false">'Per item requirement'!BI124*'Global Stock listing'!$G$13</f>
        <v>0</v>
      </c>
      <c r="J124" s="366" t="n">
        <f aca="false">'Per item requirement'!BJ124*'Global Stock listing'!$G$14</f>
        <v>0</v>
      </c>
      <c r="K124" s="366" t="n">
        <f aca="false">'Per item requirement'!BK124*'Global Stock listing'!$G$15</f>
        <v>0</v>
      </c>
      <c r="L124" s="366" t="n">
        <f aca="false">'Per item requirement'!BL124*'Global Stock listing'!$G$16</f>
        <v>0</v>
      </c>
      <c r="M124" s="366" t="n">
        <f aca="false">'Per item requirement'!BM124*'Global Stock listing'!$G$17</f>
        <v>0</v>
      </c>
      <c r="N124" s="366" t="n">
        <f aca="false">'Per item requirement'!BN124*'Global Stock listing'!$G$18</f>
        <v>0</v>
      </c>
      <c r="O124" s="366" t="n">
        <f aca="false">'Per item requirement'!BO124*'Global Stock listing'!$G$19</f>
        <v>0</v>
      </c>
      <c r="P124" s="366" t="n">
        <f aca="false">'Per item requirement'!BP124*'Global Stock listing'!$G$20</f>
        <v>0</v>
      </c>
      <c r="Q124" s="366" t="n">
        <f aca="false">'Per item requirement'!BQ124*'Global Stock listing'!$G$21</f>
        <v>0</v>
      </c>
    </row>
    <row r="125" customFormat="false" ht="15" hidden="false" customHeight="false" outlineLevel="0" collapsed="false">
      <c r="A125" s="358"/>
      <c r="B125" s="365" t="s">
        <v>152</v>
      </c>
      <c r="C125" s="365"/>
      <c r="D125" s="365"/>
      <c r="E125" s="365"/>
      <c r="F125" s="365"/>
      <c r="G125" s="449" t="n">
        <f aca="false">SUM(H125:Q125)</f>
        <v>0</v>
      </c>
      <c r="H125" s="366" t="n">
        <f aca="false">'Per item requirement'!BH125*'Global Stock listing'!$G$12</f>
        <v>0</v>
      </c>
      <c r="I125" s="366" t="n">
        <f aca="false">'Per item requirement'!BI125*'Global Stock listing'!$G$13</f>
        <v>0</v>
      </c>
      <c r="J125" s="366" t="n">
        <f aca="false">'Per item requirement'!BJ125*'Global Stock listing'!$G$14</f>
        <v>0</v>
      </c>
      <c r="K125" s="366" t="n">
        <f aca="false">'Per item requirement'!BK125*'Global Stock listing'!$G$15</f>
        <v>0</v>
      </c>
      <c r="L125" s="366" t="n">
        <f aca="false">'Per item requirement'!BL125*'Global Stock listing'!$G$16</f>
        <v>0</v>
      </c>
      <c r="M125" s="366" t="n">
        <f aca="false">'Per item requirement'!BM125*'Global Stock listing'!$G$17</f>
        <v>0</v>
      </c>
      <c r="N125" s="366" t="n">
        <f aca="false">'Per item requirement'!BN125*'Global Stock listing'!$G$18</f>
        <v>0</v>
      </c>
      <c r="O125" s="366" t="n">
        <f aca="false">'Per item requirement'!BO125*'Global Stock listing'!$G$19</f>
        <v>0</v>
      </c>
      <c r="P125" s="366" t="n">
        <f aca="false">'Per item requirement'!BP125*'Global Stock listing'!$G$20</f>
        <v>0</v>
      </c>
      <c r="Q125" s="366" t="n">
        <f aca="false">'Per item requirement'!BQ125*'Global Stock listing'!$G$21</f>
        <v>0</v>
      </c>
    </row>
    <row r="126" customFormat="false" ht="15" hidden="false" customHeight="false" outlineLevel="0" collapsed="false">
      <c r="A126" s="358"/>
      <c r="B126" s="365" t="s">
        <v>153</v>
      </c>
      <c r="C126" s="365"/>
      <c r="D126" s="365"/>
      <c r="E126" s="365"/>
      <c r="F126" s="365"/>
      <c r="G126" s="449" t="n">
        <f aca="false">SUM(H126:Q126)</f>
        <v>0</v>
      </c>
      <c r="H126" s="366" t="n">
        <f aca="false">'Per item requirement'!BH126*'Global Stock listing'!$G$12</f>
        <v>0</v>
      </c>
      <c r="I126" s="366" t="n">
        <f aca="false">'Per item requirement'!BI126*'Global Stock listing'!$G$13</f>
        <v>0</v>
      </c>
      <c r="J126" s="366" t="n">
        <f aca="false">'Per item requirement'!BJ126*'Global Stock listing'!$G$14</f>
        <v>0</v>
      </c>
      <c r="K126" s="366" t="n">
        <f aca="false">'Per item requirement'!BK126*'Global Stock listing'!$G$15</f>
        <v>0</v>
      </c>
      <c r="L126" s="366" t="n">
        <f aca="false">'Per item requirement'!BL126*'Global Stock listing'!$G$16</f>
        <v>0</v>
      </c>
      <c r="M126" s="366" t="n">
        <f aca="false">'Per item requirement'!BM126*'Global Stock listing'!$G$17</f>
        <v>0</v>
      </c>
      <c r="N126" s="366" t="n">
        <f aca="false">'Per item requirement'!BN126*'Global Stock listing'!$G$18</f>
        <v>0</v>
      </c>
      <c r="O126" s="366" t="n">
        <f aca="false">'Per item requirement'!BO126*'Global Stock listing'!$G$19</f>
        <v>0</v>
      </c>
      <c r="P126" s="366" t="n">
        <f aca="false">'Per item requirement'!BP126*'Global Stock listing'!$G$20</f>
        <v>0</v>
      </c>
      <c r="Q126" s="366" t="n">
        <f aca="false">'Per item requirement'!BQ126*'Global Stock listing'!$G$21</f>
        <v>0</v>
      </c>
    </row>
    <row r="127" customFormat="false" ht="15" hidden="false" customHeight="false" outlineLevel="0" collapsed="false">
      <c r="A127" s="358"/>
      <c r="B127" s="365" t="s">
        <v>154</v>
      </c>
      <c r="C127" s="365"/>
      <c r="D127" s="365"/>
      <c r="E127" s="365"/>
      <c r="F127" s="365"/>
      <c r="G127" s="449" t="n">
        <f aca="false">SUM(H127:Q127)</f>
        <v>0</v>
      </c>
      <c r="H127" s="366" t="n">
        <f aca="false">'Per item requirement'!BH127*'Global Stock listing'!$G$12</f>
        <v>0</v>
      </c>
      <c r="I127" s="366" t="n">
        <f aca="false">'Per item requirement'!BI127*'Global Stock listing'!$G$13</f>
        <v>0</v>
      </c>
      <c r="J127" s="366" t="n">
        <f aca="false">'Per item requirement'!BJ127*'Global Stock listing'!$G$14</f>
        <v>0</v>
      </c>
      <c r="K127" s="366" t="n">
        <f aca="false">'Per item requirement'!BK127*'Global Stock listing'!$G$15</f>
        <v>0</v>
      </c>
      <c r="L127" s="366" t="n">
        <f aca="false">'Per item requirement'!BL127*'Global Stock listing'!$G$16</f>
        <v>0</v>
      </c>
      <c r="M127" s="366" t="n">
        <f aca="false">'Per item requirement'!BM127*'Global Stock listing'!$G$17</f>
        <v>0</v>
      </c>
      <c r="N127" s="366" t="n">
        <f aca="false">'Per item requirement'!BN127*'Global Stock listing'!$G$18</f>
        <v>0</v>
      </c>
      <c r="O127" s="366" t="n">
        <f aca="false">'Per item requirement'!BO127*'Global Stock listing'!$G$19</f>
        <v>0</v>
      </c>
      <c r="P127" s="366" t="n">
        <f aca="false">'Per item requirement'!BP127*'Global Stock listing'!$G$20</f>
        <v>0</v>
      </c>
      <c r="Q127" s="366" t="n">
        <f aca="false">'Per item requirement'!BQ127*'Global Stock listing'!$G$21</f>
        <v>0</v>
      </c>
    </row>
    <row r="128" customFormat="false" ht="15" hidden="false" customHeight="false" outlineLevel="0" collapsed="false">
      <c r="A128" s="358"/>
      <c r="B128" s="365" t="s">
        <v>155</v>
      </c>
      <c r="C128" s="365"/>
      <c r="D128" s="365"/>
      <c r="E128" s="365"/>
      <c r="F128" s="365"/>
      <c r="G128" s="449" t="n">
        <f aca="false">SUM(H128:Q128)</f>
        <v>0</v>
      </c>
      <c r="H128" s="366" t="n">
        <f aca="false">'Per item requirement'!BH128*'Global Stock listing'!$G$12</f>
        <v>0</v>
      </c>
      <c r="I128" s="366" t="n">
        <f aca="false">'Per item requirement'!BI128*'Global Stock listing'!$G$13</f>
        <v>0</v>
      </c>
      <c r="J128" s="366" t="n">
        <f aca="false">'Per item requirement'!BJ128*'Global Stock listing'!$G$14</f>
        <v>0</v>
      </c>
      <c r="K128" s="366" t="n">
        <f aca="false">'Per item requirement'!BK128*'Global Stock listing'!$G$15</f>
        <v>0</v>
      </c>
      <c r="L128" s="366" t="n">
        <f aca="false">'Per item requirement'!BL128*'Global Stock listing'!$G$16</f>
        <v>0</v>
      </c>
      <c r="M128" s="366" t="n">
        <f aca="false">'Per item requirement'!BM128*'Global Stock listing'!$G$17</f>
        <v>0</v>
      </c>
      <c r="N128" s="366" t="n">
        <f aca="false">'Per item requirement'!BN128*'Global Stock listing'!$G$18</f>
        <v>0</v>
      </c>
      <c r="O128" s="366" t="n">
        <f aca="false">'Per item requirement'!BO128*'Global Stock listing'!$G$19</f>
        <v>0</v>
      </c>
      <c r="P128" s="366" t="n">
        <f aca="false">'Per item requirement'!BP128*'Global Stock listing'!$G$20</f>
        <v>0</v>
      </c>
      <c r="Q128" s="366" t="n">
        <f aca="false">'Per item requirement'!BQ128*'Global Stock listing'!$G$21</f>
        <v>0</v>
      </c>
    </row>
    <row r="129" customFormat="false" ht="15" hidden="false" customHeight="false" outlineLevel="0" collapsed="false">
      <c r="A129" s="358"/>
      <c r="B129" s="365" t="s">
        <v>156</v>
      </c>
      <c r="C129" s="365"/>
      <c r="D129" s="365"/>
      <c r="E129" s="365"/>
      <c r="F129" s="365"/>
      <c r="G129" s="449" t="n">
        <f aca="false">SUM(H129:Q129)</f>
        <v>0</v>
      </c>
      <c r="H129" s="366" t="n">
        <f aca="false">'Per item requirement'!BH129*'Global Stock listing'!$G$12</f>
        <v>0</v>
      </c>
      <c r="I129" s="366" t="n">
        <f aca="false">'Per item requirement'!BI129*'Global Stock listing'!$G$13</f>
        <v>0</v>
      </c>
      <c r="J129" s="366" t="n">
        <f aca="false">'Per item requirement'!BJ129*'Global Stock listing'!$G$14</f>
        <v>0</v>
      </c>
      <c r="K129" s="366" t="n">
        <f aca="false">'Per item requirement'!BK129*'Global Stock listing'!$G$15</f>
        <v>0</v>
      </c>
      <c r="L129" s="366" t="n">
        <f aca="false">'Per item requirement'!BL129*'Global Stock listing'!$G$16</f>
        <v>0</v>
      </c>
      <c r="M129" s="366" t="n">
        <f aca="false">'Per item requirement'!BM129*'Global Stock listing'!$G$17</f>
        <v>0</v>
      </c>
      <c r="N129" s="366" t="n">
        <f aca="false">'Per item requirement'!BN129*'Global Stock listing'!$G$18</f>
        <v>0</v>
      </c>
      <c r="O129" s="366" t="n">
        <f aca="false">'Per item requirement'!BO129*'Global Stock listing'!$G$19</f>
        <v>0</v>
      </c>
      <c r="P129" s="366" t="n">
        <f aca="false">'Per item requirement'!BP129*'Global Stock listing'!$G$20</f>
        <v>0</v>
      </c>
      <c r="Q129" s="366" t="n">
        <f aca="false">'Per item requirement'!BQ129*'Global Stock listing'!$G$21</f>
        <v>0</v>
      </c>
    </row>
    <row r="130" customFormat="false" ht="15" hidden="false" customHeight="false" outlineLevel="0" collapsed="false">
      <c r="A130" s="358"/>
      <c r="B130" s="365" t="s">
        <v>157</v>
      </c>
      <c r="C130" s="365"/>
      <c r="D130" s="365"/>
      <c r="E130" s="365"/>
      <c r="F130" s="365"/>
      <c r="G130" s="449" t="n">
        <f aca="false">SUM(H130:Q130)</f>
        <v>0</v>
      </c>
      <c r="H130" s="366" t="n">
        <f aca="false">'Per item requirement'!BH130*'Global Stock listing'!$G$12</f>
        <v>0</v>
      </c>
      <c r="I130" s="366" t="n">
        <f aca="false">'Per item requirement'!BI130*'Global Stock listing'!$G$13</f>
        <v>0</v>
      </c>
      <c r="J130" s="366" t="n">
        <f aca="false">'Per item requirement'!BJ130*'Global Stock listing'!$G$14</f>
        <v>0</v>
      </c>
      <c r="K130" s="366" t="n">
        <f aca="false">'Per item requirement'!BK130*'Global Stock listing'!$G$15</f>
        <v>0</v>
      </c>
      <c r="L130" s="366" t="n">
        <f aca="false">'Per item requirement'!BL130*'Global Stock listing'!$G$16</f>
        <v>0</v>
      </c>
      <c r="M130" s="366" t="n">
        <f aca="false">'Per item requirement'!BM130*'Global Stock listing'!$G$17</f>
        <v>0</v>
      </c>
      <c r="N130" s="366" t="n">
        <f aca="false">'Per item requirement'!BN130*'Global Stock listing'!$G$18</f>
        <v>0</v>
      </c>
      <c r="O130" s="366" t="n">
        <f aca="false">'Per item requirement'!BO130*'Global Stock listing'!$G$19</f>
        <v>0</v>
      </c>
      <c r="P130" s="366" t="n">
        <f aca="false">'Per item requirement'!BP130*'Global Stock listing'!$G$20</f>
        <v>0</v>
      </c>
      <c r="Q130" s="366" t="n">
        <f aca="false">'Per item requirement'!BQ130*'Global Stock listing'!$G$21</f>
        <v>0</v>
      </c>
    </row>
    <row r="131" customFormat="false" ht="15" hidden="false" customHeight="false" outlineLevel="0" collapsed="false">
      <c r="A131" s="358"/>
      <c r="B131" s="365" t="s">
        <v>158</v>
      </c>
      <c r="C131" s="365"/>
      <c r="D131" s="365"/>
      <c r="E131" s="365"/>
      <c r="F131" s="365"/>
      <c r="G131" s="449" t="n">
        <f aca="false">SUM(H131:Q131)</f>
        <v>0</v>
      </c>
      <c r="H131" s="366" t="n">
        <f aca="false">'Per item requirement'!BH131*'Global Stock listing'!$G$12</f>
        <v>0</v>
      </c>
      <c r="I131" s="366" t="n">
        <f aca="false">'Per item requirement'!BI131*'Global Stock listing'!$G$13</f>
        <v>0</v>
      </c>
      <c r="J131" s="366" t="n">
        <f aca="false">'Per item requirement'!BJ131*'Global Stock listing'!$G$14</f>
        <v>0</v>
      </c>
      <c r="K131" s="366" t="n">
        <f aca="false">'Per item requirement'!BK131*'Global Stock listing'!$G$15</f>
        <v>0</v>
      </c>
      <c r="L131" s="366" t="n">
        <f aca="false">'Per item requirement'!BL131*'Global Stock listing'!$G$16</f>
        <v>0</v>
      </c>
      <c r="M131" s="366" t="n">
        <f aca="false">'Per item requirement'!BM131*'Global Stock listing'!$G$17</f>
        <v>0</v>
      </c>
      <c r="N131" s="366" t="n">
        <f aca="false">'Per item requirement'!BN131*'Global Stock listing'!$G$18</f>
        <v>0</v>
      </c>
      <c r="O131" s="366" t="n">
        <f aca="false">'Per item requirement'!BO131*'Global Stock listing'!$G$19</f>
        <v>0</v>
      </c>
      <c r="P131" s="366" t="n">
        <f aca="false">'Per item requirement'!BP131*'Global Stock listing'!$G$20</f>
        <v>0</v>
      </c>
      <c r="Q131" s="366" t="n">
        <f aca="false">'Per item requirement'!BQ131*'Global Stock listing'!$G$21</f>
        <v>0</v>
      </c>
    </row>
    <row r="132" customFormat="false" ht="15" hidden="false" customHeight="false" outlineLevel="0" collapsed="false">
      <c r="A132" s="358"/>
      <c r="B132" s="365" t="s">
        <v>159</v>
      </c>
      <c r="C132" s="365"/>
      <c r="D132" s="365"/>
      <c r="E132" s="365"/>
      <c r="F132" s="365"/>
      <c r="G132" s="449" t="n">
        <f aca="false">SUM(H132:Q132)</f>
        <v>0</v>
      </c>
      <c r="H132" s="366" t="n">
        <f aca="false">'Per item requirement'!BH132*'Global Stock listing'!$G$12</f>
        <v>0</v>
      </c>
      <c r="I132" s="366" t="n">
        <f aca="false">'Per item requirement'!BI132*'Global Stock listing'!$G$13</f>
        <v>0</v>
      </c>
      <c r="J132" s="366" t="n">
        <f aca="false">'Per item requirement'!BJ132*'Global Stock listing'!$G$14</f>
        <v>0</v>
      </c>
      <c r="K132" s="366" t="n">
        <f aca="false">'Per item requirement'!BK132*'Global Stock listing'!$G$15</f>
        <v>0</v>
      </c>
      <c r="L132" s="366" t="n">
        <f aca="false">'Per item requirement'!BL132*'Global Stock listing'!$G$16</f>
        <v>0</v>
      </c>
      <c r="M132" s="366" t="n">
        <f aca="false">'Per item requirement'!BM132*'Global Stock listing'!$G$17</f>
        <v>0</v>
      </c>
      <c r="N132" s="366" t="n">
        <f aca="false">'Per item requirement'!BN132*'Global Stock listing'!$G$18</f>
        <v>0</v>
      </c>
      <c r="O132" s="366" t="n">
        <f aca="false">'Per item requirement'!BO132*'Global Stock listing'!$G$19</f>
        <v>0</v>
      </c>
      <c r="P132" s="366" t="n">
        <f aca="false">'Per item requirement'!BP132*'Global Stock listing'!$G$20</f>
        <v>0</v>
      </c>
      <c r="Q132" s="366" t="n">
        <f aca="false">'Per item requirement'!BQ132*'Global Stock listing'!$G$21</f>
        <v>0</v>
      </c>
    </row>
    <row r="133" customFormat="false" ht="15" hidden="false" customHeight="false" outlineLevel="0" collapsed="false">
      <c r="A133" s="358"/>
      <c r="B133" s="365" t="s">
        <v>160</v>
      </c>
      <c r="C133" s="365"/>
      <c r="D133" s="365"/>
      <c r="E133" s="365"/>
      <c r="F133" s="365"/>
      <c r="G133" s="449" t="n">
        <f aca="false">SUM(H133:Q133)</f>
        <v>0</v>
      </c>
      <c r="H133" s="366" t="n">
        <f aca="false">'Per item requirement'!BH133*'Global Stock listing'!$G$12</f>
        <v>0</v>
      </c>
      <c r="I133" s="366" t="n">
        <f aca="false">'Per item requirement'!BI133*'Global Stock listing'!$G$13</f>
        <v>0</v>
      </c>
      <c r="J133" s="366" t="n">
        <f aca="false">'Per item requirement'!BJ133*'Global Stock listing'!$G$14</f>
        <v>0</v>
      </c>
      <c r="K133" s="366" t="n">
        <f aca="false">'Per item requirement'!BK133*'Global Stock listing'!$G$15</f>
        <v>0</v>
      </c>
      <c r="L133" s="366" t="n">
        <f aca="false">'Per item requirement'!BL133*'Global Stock listing'!$G$16</f>
        <v>0</v>
      </c>
      <c r="M133" s="366" t="n">
        <f aca="false">'Per item requirement'!BM133*'Global Stock listing'!$G$17</f>
        <v>0</v>
      </c>
      <c r="N133" s="366" t="n">
        <f aca="false">'Per item requirement'!BN133*'Global Stock listing'!$G$18</f>
        <v>0</v>
      </c>
      <c r="O133" s="366" t="n">
        <f aca="false">'Per item requirement'!BO133*'Global Stock listing'!$G$19</f>
        <v>0</v>
      </c>
      <c r="P133" s="366" t="n">
        <f aca="false">'Per item requirement'!BP133*'Global Stock listing'!$G$20</f>
        <v>0</v>
      </c>
      <c r="Q133" s="366" t="n">
        <f aca="false">'Per item requirement'!BQ133*'Global Stock listing'!$G$21</f>
        <v>0</v>
      </c>
    </row>
    <row r="134" customFormat="false" ht="15" hidden="false" customHeight="false" outlineLevel="0" collapsed="false">
      <c r="A134" s="358"/>
      <c r="B134" s="365" t="s">
        <v>161</v>
      </c>
      <c r="C134" s="365"/>
      <c r="D134" s="365"/>
      <c r="E134" s="365"/>
      <c r="F134" s="365"/>
      <c r="G134" s="449" t="n">
        <f aca="false">SUM(H134:Q134)</f>
        <v>0</v>
      </c>
      <c r="H134" s="366" t="n">
        <f aca="false">'Per item requirement'!BH134*'Global Stock listing'!$G$12</f>
        <v>0</v>
      </c>
      <c r="I134" s="366" t="n">
        <f aca="false">'Per item requirement'!BI134*'Global Stock listing'!$G$13</f>
        <v>0</v>
      </c>
      <c r="J134" s="366" t="n">
        <f aca="false">'Per item requirement'!BJ134*'Global Stock listing'!$G$14</f>
        <v>0</v>
      </c>
      <c r="K134" s="366" t="n">
        <f aca="false">'Per item requirement'!BK134*'Global Stock listing'!$G$15</f>
        <v>0</v>
      </c>
      <c r="L134" s="366" t="n">
        <f aca="false">'Per item requirement'!BL134*'Global Stock listing'!$G$16</f>
        <v>0</v>
      </c>
      <c r="M134" s="366" t="n">
        <f aca="false">'Per item requirement'!BM134*'Global Stock listing'!$G$17</f>
        <v>0</v>
      </c>
      <c r="N134" s="366" t="n">
        <f aca="false">'Per item requirement'!BN134*'Global Stock listing'!$G$18</f>
        <v>0</v>
      </c>
      <c r="O134" s="366" t="n">
        <f aca="false">'Per item requirement'!BO134*'Global Stock listing'!$G$19</f>
        <v>0</v>
      </c>
      <c r="P134" s="366" t="n">
        <f aca="false">'Per item requirement'!BP134*'Global Stock listing'!$G$20</f>
        <v>0</v>
      </c>
      <c r="Q134" s="366" t="n">
        <f aca="false">'Per item requirement'!BQ134*'Global Stock listing'!$G$21</f>
        <v>0</v>
      </c>
    </row>
    <row r="135" customFormat="false" ht="15" hidden="false" customHeight="false" outlineLevel="0" collapsed="false">
      <c r="A135" s="358"/>
      <c r="B135" s="365" t="s">
        <v>162</v>
      </c>
      <c r="C135" s="365"/>
      <c r="D135" s="365"/>
      <c r="E135" s="365"/>
      <c r="F135" s="365"/>
      <c r="G135" s="449" t="n">
        <f aca="false">SUM(H135:Q135)</f>
        <v>0</v>
      </c>
      <c r="H135" s="366" t="n">
        <f aca="false">'Per item requirement'!BH135*'Global Stock listing'!$G$12</f>
        <v>0</v>
      </c>
      <c r="I135" s="366" t="n">
        <f aca="false">'Per item requirement'!BI135*'Global Stock listing'!$G$13</f>
        <v>0</v>
      </c>
      <c r="J135" s="366" t="n">
        <f aca="false">'Per item requirement'!BJ135*'Global Stock listing'!$G$14</f>
        <v>0</v>
      </c>
      <c r="K135" s="366" t="n">
        <f aca="false">'Per item requirement'!BK135*'Global Stock listing'!$G$15</f>
        <v>0</v>
      </c>
      <c r="L135" s="366" t="n">
        <f aca="false">'Per item requirement'!BL135*'Global Stock listing'!$G$16</f>
        <v>0</v>
      </c>
      <c r="M135" s="366" t="n">
        <f aca="false">'Per item requirement'!BM135*'Global Stock listing'!$G$17</f>
        <v>0</v>
      </c>
      <c r="N135" s="366" t="n">
        <f aca="false">'Per item requirement'!BN135*'Global Stock listing'!$G$18</f>
        <v>0</v>
      </c>
      <c r="O135" s="366" t="n">
        <f aca="false">'Per item requirement'!BO135*'Global Stock listing'!$G$19</f>
        <v>0</v>
      </c>
      <c r="P135" s="366" t="n">
        <f aca="false">'Per item requirement'!BP135*'Global Stock listing'!$G$20</f>
        <v>0</v>
      </c>
      <c r="Q135" s="366" t="n">
        <f aca="false">'Per item requirement'!BQ135*'Global Stock listing'!$G$21</f>
        <v>0</v>
      </c>
    </row>
    <row r="136" customFormat="false" ht="15" hidden="false" customHeight="false" outlineLevel="0" collapsed="false">
      <c r="A136" s="358"/>
      <c r="B136" s="365" t="s">
        <v>163</v>
      </c>
      <c r="C136" s="365"/>
      <c r="D136" s="365"/>
      <c r="E136" s="365"/>
      <c r="F136" s="365"/>
      <c r="G136" s="449" t="n">
        <f aca="false">SUM(H136:Q136)</f>
        <v>0</v>
      </c>
      <c r="H136" s="366" t="n">
        <f aca="false">'Per item requirement'!BH136*'Global Stock listing'!$G$12</f>
        <v>0</v>
      </c>
      <c r="I136" s="366" t="n">
        <f aca="false">'Per item requirement'!BI136*'Global Stock listing'!$G$13</f>
        <v>0</v>
      </c>
      <c r="J136" s="366" t="n">
        <f aca="false">'Per item requirement'!BJ136*'Global Stock listing'!$G$14</f>
        <v>0</v>
      </c>
      <c r="K136" s="366" t="n">
        <f aca="false">'Per item requirement'!BK136*'Global Stock listing'!$G$15</f>
        <v>0</v>
      </c>
      <c r="L136" s="366" t="n">
        <f aca="false">'Per item requirement'!BL136*'Global Stock listing'!$G$16</f>
        <v>0</v>
      </c>
      <c r="M136" s="366" t="n">
        <f aca="false">'Per item requirement'!BM136*'Global Stock listing'!$G$17</f>
        <v>0</v>
      </c>
      <c r="N136" s="366" t="n">
        <f aca="false">'Per item requirement'!BN136*'Global Stock listing'!$G$18</f>
        <v>0</v>
      </c>
      <c r="O136" s="366" t="n">
        <f aca="false">'Per item requirement'!BO136*'Global Stock listing'!$G$19</f>
        <v>0</v>
      </c>
      <c r="P136" s="366" t="n">
        <f aca="false">'Per item requirement'!BP136*'Global Stock listing'!$G$20</f>
        <v>0</v>
      </c>
      <c r="Q136" s="366" t="n">
        <f aca="false">'Per item requirement'!BQ136*'Global Stock listing'!$G$21</f>
        <v>0</v>
      </c>
    </row>
    <row r="137" customFormat="false" ht="15" hidden="false" customHeight="false" outlineLevel="0" collapsed="false">
      <c r="A137" s="358"/>
      <c r="B137" s="365" t="s">
        <v>164</v>
      </c>
      <c r="C137" s="365"/>
      <c r="D137" s="365"/>
      <c r="E137" s="365"/>
      <c r="F137" s="365"/>
      <c r="G137" s="449" t="n">
        <f aca="false">SUM(H137:Q137)</f>
        <v>0</v>
      </c>
      <c r="H137" s="366" t="n">
        <f aca="false">'Per item requirement'!BH137*'Global Stock listing'!$G$12</f>
        <v>0</v>
      </c>
      <c r="I137" s="366" t="n">
        <f aca="false">'Per item requirement'!BI137*'Global Stock listing'!$G$13</f>
        <v>0</v>
      </c>
      <c r="J137" s="366" t="n">
        <f aca="false">'Per item requirement'!BJ137*'Global Stock listing'!$G$14</f>
        <v>0</v>
      </c>
      <c r="K137" s="366" t="n">
        <f aca="false">'Per item requirement'!BK137*'Global Stock listing'!$G$15</f>
        <v>0</v>
      </c>
      <c r="L137" s="366" t="n">
        <f aca="false">'Per item requirement'!BL137*'Global Stock listing'!$G$16</f>
        <v>0</v>
      </c>
      <c r="M137" s="366" t="n">
        <f aca="false">'Per item requirement'!BM137*'Global Stock listing'!$G$17</f>
        <v>0</v>
      </c>
      <c r="N137" s="366" t="n">
        <f aca="false">'Per item requirement'!BN137*'Global Stock listing'!$G$18</f>
        <v>0</v>
      </c>
      <c r="O137" s="366" t="n">
        <f aca="false">'Per item requirement'!BO137*'Global Stock listing'!$G$19</f>
        <v>0</v>
      </c>
      <c r="P137" s="366" t="n">
        <f aca="false">'Per item requirement'!BP137*'Global Stock listing'!$G$20</f>
        <v>0</v>
      </c>
      <c r="Q137" s="366" t="n">
        <f aca="false">'Per item requirement'!BQ137*'Global Stock listing'!$G$21</f>
        <v>0</v>
      </c>
    </row>
    <row r="138" customFormat="false" ht="15" hidden="false" customHeight="false" outlineLevel="0" collapsed="false">
      <c r="A138" s="358"/>
      <c r="B138" s="365" t="s">
        <v>165</v>
      </c>
      <c r="C138" s="365"/>
      <c r="D138" s="365"/>
      <c r="E138" s="365"/>
      <c r="F138" s="365"/>
      <c r="G138" s="449" t="n">
        <f aca="false">SUM(H138:Q138)</f>
        <v>0</v>
      </c>
      <c r="H138" s="366" t="n">
        <f aca="false">'Per item requirement'!BH138*'Global Stock listing'!$G$12</f>
        <v>0</v>
      </c>
      <c r="I138" s="366" t="n">
        <f aca="false">'Per item requirement'!BI138*'Global Stock listing'!$G$13</f>
        <v>0</v>
      </c>
      <c r="J138" s="366" t="n">
        <f aca="false">'Per item requirement'!BJ138*'Global Stock listing'!$G$14</f>
        <v>0</v>
      </c>
      <c r="K138" s="366" t="n">
        <f aca="false">'Per item requirement'!BK138*'Global Stock listing'!$G$15</f>
        <v>0</v>
      </c>
      <c r="L138" s="366" t="n">
        <f aca="false">'Per item requirement'!BL138*'Global Stock listing'!$G$16</f>
        <v>0</v>
      </c>
      <c r="M138" s="366" t="n">
        <f aca="false">'Per item requirement'!BM138*'Global Stock listing'!$G$17</f>
        <v>0</v>
      </c>
      <c r="N138" s="366" t="n">
        <f aca="false">'Per item requirement'!BN138*'Global Stock listing'!$G$18</f>
        <v>0</v>
      </c>
      <c r="O138" s="366" t="n">
        <f aca="false">'Per item requirement'!BO138*'Global Stock listing'!$G$19</f>
        <v>0</v>
      </c>
      <c r="P138" s="366" t="n">
        <f aca="false">'Per item requirement'!BP138*'Global Stock listing'!$G$20</f>
        <v>0</v>
      </c>
      <c r="Q138" s="366" t="n">
        <f aca="false">'Per item requirement'!BQ138*'Global Stock listing'!$G$21</f>
        <v>0</v>
      </c>
    </row>
    <row r="139" customFormat="false" ht="15" hidden="false" customHeight="false" outlineLevel="0" collapsed="false">
      <c r="A139" s="358"/>
      <c r="B139" s="365" t="s">
        <v>166</v>
      </c>
      <c r="C139" s="365"/>
      <c r="D139" s="365"/>
      <c r="E139" s="365"/>
      <c r="F139" s="365"/>
      <c r="G139" s="449" t="n">
        <f aca="false">SUM(H139:Q139)</f>
        <v>0</v>
      </c>
      <c r="H139" s="366" t="n">
        <f aca="false">'Per item requirement'!BH139*'Global Stock listing'!$G$12</f>
        <v>0</v>
      </c>
      <c r="I139" s="366" t="n">
        <f aca="false">'Per item requirement'!BI139*'Global Stock listing'!$G$13</f>
        <v>0</v>
      </c>
      <c r="J139" s="366" t="n">
        <f aca="false">'Per item requirement'!BJ139*'Global Stock listing'!$G$14</f>
        <v>0</v>
      </c>
      <c r="K139" s="366" t="n">
        <f aca="false">'Per item requirement'!BK139*'Global Stock listing'!$G$15</f>
        <v>0</v>
      </c>
      <c r="L139" s="366" t="n">
        <f aca="false">'Per item requirement'!BL139*'Global Stock listing'!$G$16</f>
        <v>0</v>
      </c>
      <c r="M139" s="366" t="n">
        <f aca="false">'Per item requirement'!BM139*'Global Stock listing'!$G$17</f>
        <v>0</v>
      </c>
      <c r="N139" s="366" t="n">
        <f aca="false">'Per item requirement'!BN139*'Global Stock listing'!$G$18</f>
        <v>0</v>
      </c>
      <c r="O139" s="366" t="n">
        <f aca="false">'Per item requirement'!BO139*'Global Stock listing'!$G$19</f>
        <v>0</v>
      </c>
      <c r="P139" s="366" t="n">
        <f aca="false">'Per item requirement'!BP139*'Global Stock listing'!$G$20</f>
        <v>0</v>
      </c>
      <c r="Q139" s="366" t="n">
        <f aca="false">'Per item requirement'!BQ139*'Global Stock listing'!$G$21</f>
        <v>0</v>
      </c>
    </row>
    <row r="140" customFormat="false" ht="15" hidden="false" customHeight="false" outlineLevel="0" collapsed="false">
      <c r="A140" s="358"/>
      <c r="B140" s="365" t="s">
        <v>167</v>
      </c>
      <c r="C140" s="365"/>
      <c r="D140" s="365"/>
      <c r="E140" s="365"/>
      <c r="F140" s="365"/>
      <c r="G140" s="449" t="n">
        <f aca="false">SUM(H140:Q140)</f>
        <v>0</v>
      </c>
      <c r="H140" s="366" t="n">
        <f aca="false">'Per item requirement'!BH140*'Global Stock listing'!$G$12</f>
        <v>0</v>
      </c>
      <c r="I140" s="366" t="n">
        <f aca="false">'Per item requirement'!BI140*'Global Stock listing'!$G$13</f>
        <v>0</v>
      </c>
      <c r="J140" s="366" t="n">
        <f aca="false">'Per item requirement'!BJ140*'Global Stock listing'!$G$14</f>
        <v>0</v>
      </c>
      <c r="K140" s="366" t="n">
        <f aca="false">'Per item requirement'!BK140*'Global Stock listing'!$G$15</f>
        <v>0</v>
      </c>
      <c r="L140" s="366" t="n">
        <f aca="false">'Per item requirement'!BL140*'Global Stock listing'!$G$16</f>
        <v>0</v>
      </c>
      <c r="M140" s="366" t="n">
        <f aca="false">'Per item requirement'!BM140*'Global Stock listing'!$G$17</f>
        <v>0</v>
      </c>
      <c r="N140" s="366" t="n">
        <f aca="false">'Per item requirement'!BN140*'Global Stock listing'!$G$18</f>
        <v>0</v>
      </c>
      <c r="O140" s="366" t="n">
        <f aca="false">'Per item requirement'!BO140*'Global Stock listing'!$G$19</f>
        <v>0</v>
      </c>
      <c r="P140" s="366" t="n">
        <f aca="false">'Per item requirement'!BP140*'Global Stock listing'!$G$20</f>
        <v>0</v>
      </c>
      <c r="Q140" s="366" t="n">
        <f aca="false">'Per item requirement'!BQ140*'Global Stock listing'!$G$21</f>
        <v>0</v>
      </c>
    </row>
    <row r="141" customFormat="false" ht="15" hidden="false" customHeight="false" outlineLevel="0" collapsed="false">
      <c r="A141" s="358"/>
      <c r="B141" s="365" t="s">
        <v>168</v>
      </c>
      <c r="C141" s="365"/>
      <c r="D141" s="365"/>
      <c r="E141" s="365"/>
      <c r="F141" s="365"/>
      <c r="G141" s="449" t="n">
        <f aca="false">SUM(H141:Q141)</f>
        <v>0</v>
      </c>
      <c r="H141" s="366" t="n">
        <f aca="false">'Per item requirement'!BH141*'Global Stock listing'!$G$12</f>
        <v>0</v>
      </c>
      <c r="I141" s="366" t="n">
        <f aca="false">'Per item requirement'!BI141*'Global Stock listing'!$G$13</f>
        <v>0</v>
      </c>
      <c r="J141" s="366" t="n">
        <f aca="false">'Per item requirement'!BJ141*'Global Stock listing'!$G$14</f>
        <v>0</v>
      </c>
      <c r="K141" s="366" t="n">
        <f aca="false">'Per item requirement'!BK141*'Global Stock listing'!$G$15</f>
        <v>0</v>
      </c>
      <c r="L141" s="366" t="n">
        <f aca="false">'Per item requirement'!BL141*'Global Stock listing'!$G$16</f>
        <v>0</v>
      </c>
      <c r="M141" s="366" t="n">
        <f aca="false">'Per item requirement'!BM141*'Global Stock listing'!$G$17</f>
        <v>0</v>
      </c>
      <c r="N141" s="366" t="n">
        <f aca="false">'Per item requirement'!BN141*'Global Stock listing'!$G$18</f>
        <v>0</v>
      </c>
      <c r="O141" s="366" t="n">
        <f aca="false">'Per item requirement'!BO141*'Global Stock listing'!$G$19</f>
        <v>0</v>
      </c>
      <c r="P141" s="366" t="n">
        <f aca="false">'Per item requirement'!BP141*'Global Stock listing'!$G$20</f>
        <v>0</v>
      </c>
      <c r="Q141" s="366" t="n">
        <f aca="false">'Per item requirement'!BQ141*'Global Stock listing'!$G$21</f>
        <v>0</v>
      </c>
    </row>
    <row r="142" customFormat="false" ht="15" hidden="false" customHeight="false" outlineLevel="0" collapsed="false">
      <c r="A142" s="358"/>
      <c r="B142" s="365" t="s">
        <v>169</v>
      </c>
      <c r="C142" s="365"/>
      <c r="D142" s="365"/>
      <c r="E142" s="365"/>
      <c r="F142" s="365"/>
      <c r="G142" s="449" t="n">
        <f aca="false">SUM(H142:Q142)</f>
        <v>0</v>
      </c>
      <c r="H142" s="366" t="n">
        <f aca="false">'Per item requirement'!BH142*'Global Stock listing'!$G$12</f>
        <v>0</v>
      </c>
      <c r="I142" s="366" t="n">
        <f aca="false">'Per item requirement'!BI142*'Global Stock listing'!$G$13</f>
        <v>0</v>
      </c>
      <c r="J142" s="366" t="n">
        <f aca="false">'Per item requirement'!BJ142*'Global Stock listing'!$G$14</f>
        <v>0</v>
      </c>
      <c r="K142" s="366" t="n">
        <f aca="false">'Per item requirement'!BK142*'Global Stock listing'!$G$15</f>
        <v>0</v>
      </c>
      <c r="L142" s="366" t="n">
        <f aca="false">'Per item requirement'!BL142*'Global Stock listing'!$G$16</f>
        <v>0</v>
      </c>
      <c r="M142" s="366" t="n">
        <f aca="false">'Per item requirement'!BM142*'Global Stock listing'!$G$17</f>
        <v>0</v>
      </c>
      <c r="N142" s="366" t="n">
        <f aca="false">'Per item requirement'!BN142*'Global Stock listing'!$G$18</f>
        <v>0</v>
      </c>
      <c r="O142" s="366" t="n">
        <f aca="false">'Per item requirement'!BO142*'Global Stock listing'!$G$19</f>
        <v>0</v>
      </c>
      <c r="P142" s="366" t="n">
        <f aca="false">'Per item requirement'!BP142*'Global Stock listing'!$G$20</f>
        <v>0</v>
      </c>
      <c r="Q142" s="366" t="n">
        <f aca="false">'Per item requirement'!BQ142*'Global Stock listing'!$G$21</f>
        <v>0</v>
      </c>
    </row>
    <row r="143" customFormat="false" ht="15" hidden="false" customHeight="false" outlineLevel="0" collapsed="false">
      <c r="A143" s="358"/>
      <c r="B143" s="365" t="s">
        <v>170</v>
      </c>
      <c r="C143" s="365"/>
      <c r="D143" s="365"/>
      <c r="E143" s="365"/>
      <c r="F143" s="365"/>
      <c r="G143" s="449" t="n">
        <f aca="false">SUM(H143:Q143)</f>
        <v>0</v>
      </c>
      <c r="H143" s="366" t="n">
        <f aca="false">'Per item requirement'!BH143*'Global Stock listing'!$G$12</f>
        <v>0</v>
      </c>
      <c r="I143" s="366" t="n">
        <f aca="false">'Per item requirement'!BI143*'Global Stock listing'!$G$13</f>
        <v>0</v>
      </c>
      <c r="J143" s="366" t="n">
        <f aca="false">'Per item requirement'!BJ143*'Global Stock listing'!$G$14</f>
        <v>0</v>
      </c>
      <c r="K143" s="366" t="n">
        <f aca="false">'Per item requirement'!BK143*'Global Stock listing'!$G$15</f>
        <v>0</v>
      </c>
      <c r="L143" s="366" t="n">
        <f aca="false">'Per item requirement'!BL143*'Global Stock listing'!$G$16</f>
        <v>0</v>
      </c>
      <c r="M143" s="366" t="n">
        <f aca="false">'Per item requirement'!BM143*'Global Stock listing'!$G$17</f>
        <v>0</v>
      </c>
      <c r="N143" s="366" t="n">
        <f aca="false">'Per item requirement'!BN143*'Global Stock listing'!$G$18</f>
        <v>0</v>
      </c>
      <c r="O143" s="366" t="n">
        <f aca="false">'Per item requirement'!BO143*'Global Stock listing'!$G$19</f>
        <v>0</v>
      </c>
      <c r="P143" s="366" t="n">
        <f aca="false">'Per item requirement'!BP143*'Global Stock listing'!$G$20</f>
        <v>0</v>
      </c>
      <c r="Q143" s="366" t="n">
        <f aca="false">'Per item requirement'!BQ143*'Global Stock listing'!$G$21</f>
        <v>0</v>
      </c>
    </row>
    <row r="144" customFormat="false" ht="15" hidden="false" customHeight="false" outlineLevel="0" collapsed="false">
      <c r="A144" s="358"/>
      <c r="B144" s="365" t="s">
        <v>171</v>
      </c>
      <c r="C144" s="365"/>
      <c r="D144" s="365"/>
      <c r="E144" s="365"/>
      <c r="F144" s="365"/>
      <c r="G144" s="449" t="n">
        <f aca="false">SUM(H144:Q144)</f>
        <v>0</v>
      </c>
      <c r="H144" s="366" t="n">
        <f aca="false">'Per item requirement'!BH144*'Global Stock listing'!$G$12</f>
        <v>0</v>
      </c>
      <c r="I144" s="366" t="n">
        <f aca="false">'Per item requirement'!BI144*'Global Stock listing'!$G$13</f>
        <v>0</v>
      </c>
      <c r="J144" s="366" t="n">
        <f aca="false">'Per item requirement'!BJ144*'Global Stock listing'!$G$14</f>
        <v>0</v>
      </c>
      <c r="K144" s="366" t="n">
        <f aca="false">'Per item requirement'!BK144*'Global Stock listing'!$G$15</f>
        <v>0</v>
      </c>
      <c r="L144" s="366" t="n">
        <f aca="false">'Per item requirement'!BL144*'Global Stock listing'!$G$16</f>
        <v>0</v>
      </c>
      <c r="M144" s="366" t="n">
        <f aca="false">'Per item requirement'!BM144*'Global Stock listing'!$G$17</f>
        <v>0</v>
      </c>
      <c r="N144" s="366" t="n">
        <f aca="false">'Per item requirement'!BN144*'Global Stock listing'!$G$18</f>
        <v>0</v>
      </c>
      <c r="O144" s="366" t="n">
        <f aca="false">'Per item requirement'!BO144*'Global Stock listing'!$G$19</f>
        <v>0</v>
      </c>
      <c r="P144" s="366" t="n">
        <f aca="false">'Per item requirement'!BP144*'Global Stock listing'!$G$20</f>
        <v>0</v>
      </c>
      <c r="Q144" s="366" t="n">
        <f aca="false">'Per item requirement'!BQ144*'Global Stock listing'!$G$21</f>
        <v>0</v>
      </c>
    </row>
    <row r="145" customFormat="false" ht="15" hidden="false" customHeight="false" outlineLevel="0" collapsed="false">
      <c r="A145" s="358"/>
      <c r="B145" s="365" t="s">
        <v>172</v>
      </c>
      <c r="C145" s="365"/>
      <c r="D145" s="365"/>
      <c r="E145" s="365"/>
      <c r="F145" s="365"/>
      <c r="G145" s="449" t="n">
        <f aca="false">SUM(H145:Q145)</f>
        <v>0</v>
      </c>
      <c r="H145" s="366" t="n">
        <f aca="false">'Per item requirement'!BH145*'Global Stock listing'!$G$12</f>
        <v>0</v>
      </c>
      <c r="I145" s="366" t="n">
        <f aca="false">'Per item requirement'!BI145*'Global Stock listing'!$G$13</f>
        <v>0</v>
      </c>
      <c r="J145" s="366" t="n">
        <f aca="false">'Per item requirement'!BJ145*'Global Stock listing'!$G$14</f>
        <v>0</v>
      </c>
      <c r="K145" s="366" t="n">
        <f aca="false">'Per item requirement'!BK145*'Global Stock listing'!$G$15</f>
        <v>0</v>
      </c>
      <c r="L145" s="366" t="n">
        <f aca="false">'Per item requirement'!BL145*'Global Stock listing'!$G$16</f>
        <v>0</v>
      </c>
      <c r="M145" s="366" t="n">
        <f aca="false">'Per item requirement'!BM145*'Global Stock listing'!$G$17</f>
        <v>0</v>
      </c>
      <c r="N145" s="366" t="n">
        <f aca="false">'Per item requirement'!BN145*'Global Stock listing'!$G$18</f>
        <v>0</v>
      </c>
      <c r="O145" s="366" t="n">
        <f aca="false">'Per item requirement'!BO145*'Global Stock listing'!$G$19</f>
        <v>0</v>
      </c>
      <c r="P145" s="366" t="n">
        <f aca="false">'Per item requirement'!BP145*'Global Stock listing'!$G$20</f>
        <v>0</v>
      </c>
      <c r="Q145" s="366" t="n">
        <f aca="false">'Per item requirement'!BQ145*'Global Stock listing'!$G$21</f>
        <v>0</v>
      </c>
    </row>
    <row r="146" customFormat="false" ht="15" hidden="false" customHeight="false" outlineLevel="0" collapsed="false">
      <c r="A146" s="358"/>
      <c r="B146" s="365" t="s">
        <v>173</v>
      </c>
      <c r="C146" s="365"/>
      <c r="D146" s="365"/>
      <c r="E146" s="365"/>
      <c r="F146" s="365"/>
      <c r="G146" s="449" t="n">
        <f aca="false">SUM(H146:Q146)</f>
        <v>0</v>
      </c>
      <c r="H146" s="366" t="n">
        <f aca="false">'Per item requirement'!BH146*'Global Stock listing'!$G$12</f>
        <v>0</v>
      </c>
      <c r="I146" s="366" t="n">
        <f aca="false">'Per item requirement'!BI146*'Global Stock listing'!$G$13</f>
        <v>0</v>
      </c>
      <c r="J146" s="366" t="n">
        <f aca="false">'Per item requirement'!BJ146*'Global Stock listing'!$G$14</f>
        <v>0</v>
      </c>
      <c r="K146" s="366" t="n">
        <f aca="false">'Per item requirement'!BK146*'Global Stock listing'!$G$15</f>
        <v>0</v>
      </c>
      <c r="L146" s="366" t="n">
        <f aca="false">'Per item requirement'!BL146*'Global Stock listing'!$G$16</f>
        <v>0</v>
      </c>
      <c r="M146" s="366" t="n">
        <f aca="false">'Per item requirement'!BM146*'Global Stock listing'!$G$17</f>
        <v>0</v>
      </c>
      <c r="N146" s="366" t="n">
        <f aca="false">'Per item requirement'!BN146*'Global Stock listing'!$G$18</f>
        <v>0</v>
      </c>
      <c r="O146" s="366" t="n">
        <f aca="false">'Per item requirement'!BO146*'Global Stock listing'!$G$19</f>
        <v>0</v>
      </c>
      <c r="P146" s="366" t="n">
        <f aca="false">'Per item requirement'!BP146*'Global Stock listing'!$G$20</f>
        <v>0</v>
      </c>
      <c r="Q146" s="366" t="n">
        <f aca="false">'Per item requirement'!BQ146*'Global Stock listing'!$G$21</f>
        <v>0</v>
      </c>
    </row>
    <row r="147" customFormat="false" ht="15" hidden="false" customHeight="false" outlineLevel="0" collapsed="false">
      <c r="A147" s="358"/>
      <c r="B147" s="365" t="s">
        <v>174</v>
      </c>
      <c r="C147" s="365"/>
      <c r="D147" s="365"/>
      <c r="E147" s="365"/>
      <c r="F147" s="365"/>
      <c r="G147" s="449" t="n">
        <f aca="false">SUM(H147:Q147)</f>
        <v>0</v>
      </c>
      <c r="H147" s="366" t="n">
        <f aca="false">'Per item requirement'!BH147*'Global Stock listing'!$G$12</f>
        <v>0</v>
      </c>
      <c r="I147" s="366" t="n">
        <f aca="false">'Per item requirement'!BI147*'Global Stock listing'!$G$13</f>
        <v>0</v>
      </c>
      <c r="J147" s="366" t="n">
        <f aca="false">'Per item requirement'!BJ147*'Global Stock listing'!$G$14</f>
        <v>0</v>
      </c>
      <c r="K147" s="366" t="n">
        <f aca="false">'Per item requirement'!BK147*'Global Stock listing'!$G$15</f>
        <v>0</v>
      </c>
      <c r="L147" s="366" t="n">
        <f aca="false">'Per item requirement'!BL147*'Global Stock listing'!$G$16</f>
        <v>0</v>
      </c>
      <c r="M147" s="366" t="n">
        <f aca="false">'Per item requirement'!BM147*'Global Stock listing'!$G$17</f>
        <v>0</v>
      </c>
      <c r="N147" s="366" t="n">
        <f aca="false">'Per item requirement'!BN147*'Global Stock listing'!$G$18</f>
        <v>0</v>
      </c>
      <c r="O147" s="366" t="n">
        <f aca="false">'Per item requirement'!BO147*'Global Stock listing'!$G$19</f>
        <v>0</v>
      </c>
      <c r="P147" s="366" t="n">
        <f aca="false">'Per item requirement'!BP147*'Global Stock listing'!$G$20</f>
        <v>0</v>
      </c>
      <c r="Q147" s="366" t="n">
        <f aca="false">'Per item requirement'!BQ147*'Global Stock listing'!$G$21</f>
        <v>0</v>
      </c>
    </row>
    <row r="148" customFormat="false" ht="15" hidden="false" customHeight="false" outlineLevel="0" collapsed="false">
      <c r="A148" s="358"/>
      <c r="B148" s="365" t="s">
        <v>175</v>
      </c>
      <c r="C148" s="365"/>
      <c r="D148" s="365"/>
      <c r="E148" s="365"/>
      <c r="F148" s="365"/>
      <c r="G148" s="449" t="n">
        <f aca="false">SUM(H148:Q148)</f>
        <v>0</v>
      </c>
      <c r="H148" s="366" t="n">
        <f aca="false">'Per item requirement'!BH148*'Global Stock listing'!$G$12</f>
        <v>0</v>
      </c>
      <c r="I148" s="366" t="n">
        <f aca="false">'Per item requirement'!BI148*'Global Stock listing'!$G$13</f>
        <v>0</v>
      </c>
      <c r="J148" s="366" t="n">
        <f aca="false">'Per item requirement'!BJ148*'Global Stock listing'!$G$14</f>
        <v>0</v>
      </c>
      <c r="K148" s="366" t="n">
        <f aca="false">'Per item requirement'!BK148*'Global Stock listing'!$G$15</f>
        <v>0</v>
      </c>
      <c r="L148" s="366" t="n">
        <f aca="false">'Per item requirement'!BL148*'Global Stock listing'!$G$16</f>
        <v>0</v>
      </c>
      <c r="M148" s="366" t="n">
        <f aca="false">'Per item requirement'!BM148*'Global Stock listing'!$G$17</f>
        <v>0</v>
      </c>
      <c r="N148" s="366" t="n">
        <f aca="false">'Per item requirement'!BN148*'Global Stock listing'!$G$18</f>
        <v>0</v>
      </c>
      <c r="O148" s="366" t="n">
        <f aca="false">'Per item requirement'!BO148*'Global Stock listing'!$G$19</f>
        <v>0</v>
      </c>
      <c r="P148" s="366" t="n">
        <f aca="false">'Per item requirement'!BP148*'Global Stock listing'!$G$20</f>
        <v>0</v>
      </c>
      <c r="Q148" s="366" t="n">
        <f aca="false">'Per item requirement'!BQ148*'Global Stock listing'!$G$21</f>
        <v>0</v>
      </c>
    </row>
    <row r="149" customFormat="false" ht="15" hidden="false" customHeight="false" outlineLevel="0" collapsed="false">
      <c r="A149" s="358"/>
      <c r="B149" s="365" t="s">
        <v>176</v>
      </c>
      <c r="C149" s="365"/>
      <c r="D149" s="365"/>
      <c r="E149" s="365"/>
      <c r="F149" s="365"/>
      <c r="G149" s="449" t="n">
        <f aca="false">SUM(H149:Q149)</f>
        <v>0</v>
      </c>
      <c r="H149" s="366" t="n">
        <f aca="false">'Per item requirement'!BH149*'Global Stock listing'!$G$12</f>
        <v>0</v>
      </c>
      <c r="I149" s="366" t="n">
        <f aca="false">'Per item requirement'!BI149*'Global Stock listing'!$G$13</f>
        <v>0</v>
      </c>
      <c r="J149" s="366" t="n">
        <f aca="false">'Per item requirement'!BJ149*'Global Stock listing'!$G$14</f>
        <v>0</v>
      </c>
      <c r="K149" s="366" t="n">
        <f aca="false">'Per item requirement'!BK149*'Global Stock listing'!$G$15</f>
        <v>0</v>
      </c>
      <c r="L149" s="366" t="n">
        <f aca="false">'Per item requirement'!BL149*'Global Stock listing'!$G$16</f>
        <v>0</v>
      </c>
      <c r="M149" s="366" t="n">
        <f aca="false">'Per item requirement'!BM149*'Global Stock listing'!$G$17</f>
        <v>0</v>
      </c>
      <c r="N149" s="366" t="n">
        <f aca="false">'Per item requirement'!BN149*'Global Stock listing'!$G$18</f>
        <v>0</v>
      </c>
      <c r="O149" s="366" t="n">
        <f aca="false">'Per item requirement'!BO149*'Global Stock listing'!$G$19</f>
        <v>0</v>
      </c>
      <c r="P149" s="366" t="n">
        <f aca="false">'Per item requirement'!BP149*'Global Stock listing'!$G$20</f>
        <v>0</v>
      </c>
      <c r="Q149" s="366" t="n">
        <f aca="false">'Per item requirement'!BQ149*'Global Stock listing'!$G$21</f>
        <v>0</v>
      </c>
    </row>
    <row r="150" customFormat="false" ht="15" hidden="false" customHeight="false" outlineLevel="0" collapsed="false">
      <c r="A150" s="358"/>
      <c r="B150" s="365" t="s">
        <v>177</v>
      </c>
      <c r="C150" s="365"/>
      <c r="D150" s="365"/>
      <c r="E150" s="365"/>
      <c r="F150" s="365"/>
      <c r="G150" s="449" t="n">
        <f aca="false">SUM(H150:Q150)</f>
        <v>0</v>
      </c>
      <c r="H150" s="366" t="n">
        <f aca="false">'Per item requirement'!BH150*'Global Stock listing'!$G$12</f>
        <v>0</v>
      </c>
      <c r="I150" s="366" t="n">
        <f aca="false">'Per item requirement'!BI150*'Global Stock listing'!$G$13</f>
        <v>0</v>
      </c>
      <c r="J150" s="366" t="n">
        <f aca="false">'Per item requirement'!BJ150*'Global Stock listing'!$G$14</f>
        <v>0</v>
      </c>
      <c r="K150" s="366" t="n">
        <f aca="false">'Per item requirement'!BK150*'Global Stock listing'!$G$15</f>
        <v>0</v>
      </c>
      <c r="L150" s="366" t="n">
        <f aca="false">'Per item requirement'!BL150*'Global Stock listing'!$G$16</f>
        <v>0</v>
      </c>
      <c r="M150" s="366" t="n">
        <f aca="false">'Per item requirement'!BM150*'Global Stock listing'!$G$17</f>
        <v>0</v>
      </c>
      <c r="N150" s="366" t="n">
        <f aca="false">'Per item requirement'!BN150*'Global Stock listing'!$G$18</f>
        <v>0</v>
      </c>
      <c r="O150" s="366" t="n">
        <f aca="false">'Per item requirement'!BO150*'Global Stock listing'!$G$19</f>
        <v>0</v>
      </c>
      <c r="P150" s="366" t="n">
        <f aca="false">'Per item requirement'!BP150*'Global Stock listing'!$G$20</f>
        <v>0</v>
      </c>
      <c r="Q150" s="366" t="n">
        <f aca="false">'Per item requirement'!BQ150*'Global Stock listing'!$G$21</f>
        <v>0</v>
      </c>
    </row>
    <row r="151" customFormat="false" ht="15" hidden="false" customHeight="false" outlineLevel="0" collapsed="false">
      <c r="A151" s="358"/>
      <c r="B151" s="365" t="s">
        <v>178</v>
      </c>
      <c r="C151" s="365"/>
      <c r="D151" s="365"/>
      <c r="E151" s="365"/>
      <c r="F151" s="365"/>
      <c r="G151" s="449" t="n">
        <f aca="false">SUM(H151:Q151)</f>
        <v>0</v>
      </c>
      <c r="H151" s="366" t="n">
        <f aca="false">'Per item requirement'!BH151*'Global Stock listing'!$G$12</f>
        <v>0</v>
      </c>
      <c r="I151" s="366" t="n">
        <f aca="false">'Per item requirement'!BI151*'Global Stock listing'!$G$13</f>
        <v>0</v>
      </c>
      <c r="J151" s="366" t="n">
        <f aca="false">'Per item requirement'!BJ151*'Global Stock listing'!$G$14</f>
        <v>0</v>
      </c>
      <c r="K151" s="366" t="n">
        <f aca="false">'Per item requirement'!BK151*'Global Stock listing'!$G$15</f>
        <v>0</v>
      </c>
      <c r="L151" s="366" t="n">
        <f aca="false">'Per item requirement'!BL151*'Global Stock listing'!$G$16</f>
        <v>0</v>
      </c>
      <c r="M151" s="366" t="n">
        <f aca="false">'Per item requirement'!BM151*'Global Stock listing'!$G$17</f>
        <v>0</v>
      </c>
      <c r="N151" s="366" t="n">
        <f aca="false">'Per item requirement'!BN151*'Global Stock listing'!$G$18</f>
        <v>0</v>
      </c>
      <c r="O151" s="366" t="n">
        <f aca="false">'Per item requirement'!BO151*'Global Stock listing'!$G$19</f>
        <v>0</v>
      </c>
      <c r="P151" s="366" t="n">
        <f aca="false">'Per item requirement'!BP151*'Global Stock listing'!$G$20</f>
        <v>0</v>
      </c>
      <c r="Q151" s="366" t="n">
        <f aca="false">'Per item requirement'!BQ151*'Global Stock listing'!$G$21</f>
        <v>0</v>
      </c>
    </row>
    <row r="152" customFormat="false" ht="15" hidden="false" customHeight="false" outlineLevel="0" collapsed="false">
      <c r="A152" s="358"/>
      <c r="B152" s="365" t="s">
        <v>179</v>
      </c>
      <c r="C152" s="365"/>
      <c r="D152" s="365"/>
      <c r="E152" s="365"/>
      <c r="F152" s="365"/>
      <c r="G152" s="449" t="n">
        <f aca="false">SUM(H152:Q152)</f>
        <v>0</v>
      </c>
      <c r="H152" s="366" t="n">
        <f aca="false">'Per item requirement'!BH152*'Global Stock listing'!$G$12</f>
        <v>0</v>
      </c>
      <c r="I152" s="366" t="n">
        <f aca="false">'Per item requirement'!BI152*'Global Stock listing'!$G$13</f>
        <v>0</v>
      </c>
      <c r="J152" s="366" t="n">
        <f aca="false">'Per item requirement'!BJ152*'Global Stock listing'!$G$14</f>
        <v>0</v>
      </c>
      <c r="K152" s="366" t="n">
        <f aca="false">'Per item requirement'!BK152*'Global Stock listing'!$G$15</f>
        <v>0</v>
      </c>
      <c r="L152" s="366" t="n">
        <f aca="false">'Per item requirement'!BL152*'Global Stock listing'!$G$16</f>
        <v>0</v>
      </c>
      <c r="M152" s="366" t="n">
        <f aca="false">'Per item requirement'!BM152*'Global Stock listing'!$G$17</f>
        <v>0</v>
      </c>
      <c r="N152" s="366" t="n">
        <f aca="false">'Per item requirement'!BN152*'Global Stock listing'!$G$18</f>
        <v>0</v>
      </c>
      <c r="O152" s="366" t="n">
        <f aca="false">'Per item requirement'!BO152*'Global Stock listing'!$G$19</f>
        <v>0</v>
      </c>
      <c r="P152" s="366" t="n">
        <f aca="false">'Per item requirement'!BP152*'Global Stock listing'!$G$20</f>
        <v>0</v>
      </c>
      <c r="Q152" s="366" t="n">
        <f aca="false">'Per item requirement'!BQ152*'Global Stock listing'!$G$21</f>
        <v>0</v>
      </c>
    </row>
    <row r="153" customFormat="false" ht="15" hidden="false" customHeight="false" outlineLevel="0" collapsed="false">
      <c r="A153" s="358"/>
      <c r="B153" s="365" t="s">
        <v>180</v>
      </c>
      <c r="C153" s="365"/>
      <c r="D153" s="365"/>
      <c r="E153" s="365"/>
      <c r="F153" s="365"/>
      <c r="G153" s="449" t="n">
        <f aca="false">SUM(H153:Q153)</f>
        <v>0</v>
      </c>
      <c r="H153" s="366" t="n">
        <f aca="false">'Per item requirement'!BH153*'Global Stock listing'!$G$12</f>
        <v>0</v>
      </c>
      <c r="I153" s="366" t="n">
        <f aca="false">'Per item requirement'!BI153*'Global Stock listing'!$G$13</f>
        <v>0</v>
      </c>
      <c r="J153" s="366" t="n">
        <f aca="false">'Per item requirement'!BJ153*'Global Stock listing'!$G$14</f>
        <v>0</v>
      </c>
      <c r="K153" s="366" t="n">
        <f aca="false">'Per item requirement'!BK153*'Global Stock listing'!$G$15</f>
        <v>0</v>
      </c>
      <c r="L153" s="366" t="n">
        <f aca="false">'Per item requirement'!BL153*'Global Stock listing'!$G$16</f>
        <v>0</v>
      </c>
      <c r="M153" s="366" t="n">
        <f aca="false">'Per item requirement'!BM153*'Global Stock listing'!$G$17</f>
        <v>0</v>
      </c>
      <c r="N153" s="366" t="n">
        <f aca="false">'Per item requirement'!BN153*'Global Stock listing'!$G$18</f>
        <v>0</v>
      </c>
      <c r="O153" s="366" t="n">
        <f aca="false">'Per item requirement'!BO153*'Global Stock listing'!$G$19</f>
        <v>0</v>
      </c>
      <c r="P153" s="366" t="n">
        <f aca="false">'Per item requirement'!BP153*'Global Stock listing'!$G$20</f>
        <v>0</v>
      </c>
      <c r="Q153" s="366" t="n">
        <f aca="false">'Per item requirement'!BQ153*'Global Stock listing'!$G$21</f>
        <v>0</v>
      </c>
    </row>
    <row r="154" customFormat="false" ht="15" hidden="false" customHeight="false" outlineLevel="0" collapsed="false">
      <c r="A154" s="358"/>
      <c r="B154" s="365" t="s">
        <v>181</v>
      </c>
      <c r="C154" s="365"/>
      <c r="D154" s="365"/>
      <c r="E154" s="365"/>
      <c r="F154" s="365"/>
      <c r="G154" s="449" t="n">
        <f aca="false">SUM(H154:Q154)</f>
        <v>0</v>
      </c>
      <c r="H154" s="366" t="n">
        <f aca="false">'Per item requirement'!BH154*'Global Stock listing'!$G$12</f>
        <v>0</v>
      </c>
      <c r="I154" s="366" t="n">
        <f aca="false">'Per item requirement'!BI154*'Global Stock listing'!$G$13</f>
        <v>0</v>
      </c>
      <c r="J154" s="366" t="n">
        <f aca="false">'Per item requirement'!BJ154*'Global Stock listing'!$G$14</f>
        <v>0</v>
      </c>
      <c r="K154" s="366" t="n">
        <f aca="false">'Per item requirement'!BK154*'Global Stock listing'!$G$15</f>
        <v>0</v>
      </c>
      <c r="L154" s="366" t="n">
        <f aca="false">'Per item requirement'!BL154*'Global Stock listing'!$G$16</f>
        <v>0</v>
      </c>
      <c r="M154" s="366" t="n">
        <f aca="false">'Per item requirement'!BM154*'Global Stock listing'!$G$17</f>
        <v>0</v>
      </c>
      <c r="N154" s="366" t="n">
        <f aca="false">'Per item requirement'!BN154*'Global Stock listing'!$G$18</f>
        <v>0</v>
      </c>
      <c r="O154" s="366" t="n">
        <f aca="false">'Per item requirement'!BO154*'Global Stock listing'!$G$19</f>
        <v>0</v>
      </c>
      <c r="P154" s="366" t="n">
        <f aca="false">'Per item requirement'!BP154*'Global Stock listing'!$G$20</f>
        <v>0</v>
      </c>
      <c r="Q154" s="366" t="n">
        <f aca="false">'Per item requirement'!BQ154*'Global Stock listing'!$G$21</f>
        <v>0</v>
      </c>
    </row>
    <row r="155" customFormat="false" ht="15" hidden="false" customHeight="false" outlineLevel="0" collapsed="false">
      <c r="A155" s="358"/>
      <c r="B155" s="365" t="s">
        <v>182</v>
      </c>
      <c r="C155" s="365"/>
      <c r="D155" s="365"/>
      <c r="E155" s="365"/>
      <c r="F155" s="365"/>
      <c r="G155" s="449" t="n">
        <f aca="false">SUM(H155:Q155)</f>
        <v>0</v>
      </c>
      <c r="H155" s="366" t="n">
        <f aca="false">'Per item requirement'!BH155*'Global Stock listing'!$G$12</f>
        <v>0</v>
      </c>
      <c r="I155" s="366" t="n">
        <f aca="false">'Per item requirement'!BI155*'Global Stock listing'!$G$13</f>
        <v>0</v>
      </c>
      <c r="J155" s="366" t="n">
        <f aca="false">'Per item requirement'!BJ155*'Global Stock listing'!$G$14</f>
        <v>0</v>
      </c>
      <c r="K155" s="366" t="n">
        <f aca="false">'Per item requirement'!BK155*'Global Stock listing'!$G$15</f>
        <v>0</v>
      </c>
      <c r="L155" s="366" t="n">
        <f aca="false">'Per item requirement'!BL155*'Global Stock listing'!$G$16</f>
        <v>0</v>
      </c>
      <c r="M155" s="366" t="n">
        <f aca="false">'Per item requirement'!BM155*'Global Stock listing'!$G$17</f>
        <v>0</v>
      </c>
      <c r="N155" s="366" t="n">
        <f aca="false">'Per item requirement'!BN155*'Global Stock listing'!$G$18</f>
        <v>0</v>
      </c>
      <c r="O155" s="366" t="n">
        <f aca="false">'Per item requirement'!BO155*'Global Stock listing'!$G$19</f>
        <v>0</v>
      </c>
      <c r="P155" s="366" t="n">
        <f aca="false">'Per item requirement'!BP155*'Global Stock listing'!$G$20</f>
        <v>0</v>
      </c>
      <c r="Q155" s="366" t="n">
        <f aca="false">'Per item requirement'!BQ155*'Global Stock listing'!$G$21</f>
        <v>0</v>
      </c>
    </row>
    <row r="156" customFormat="false" ht="15" hidden="false" customHeight="false" outlineLevel="0" collapsed="false">
      <c r="A156" s="358"/>
      <c r="B156" s="365" t="str">
        <f aca="false">'Additional items'!$I3</f>
        <v>Innert Chemicals</v>
      </c>
      <c r="C156" s="365"/>
      <c r="D156" s="365"/>
      <c r="E156" s="365"/>
      <c r="F156" s="365"/>
      <c r="G156" s="449" t="n">
        <f aca="false">SUM(H156:Q156)</f>
        <v>0</v>
      </c>
      <c r="H156" s="366" t="n">
        <f aca="false">'Per item requirement'!BH156*'Global Stock listing'!$G$12</f>
        <v>0</v>
      </c>
      <c r="I156" s="366" t="n">
        <f aca="false">'Per item requirement'!BI156*'Global Stock listing'!$G$13</f>
        <v>0</v>
      </c>
      <c r="J156" s="366" t="n">
        <f aca="false">'Per item requirement'!BJ156*'Global Stock listing'!$G$14</f>
        <v>0</v>
      </c>
      <c r="K156" s="366" t="n">
        <f aca="false">'Per item requirement'!BK156*'Global Stock listing'!$G$15</f>
        <v>0</v>
      </c>
      <c r="L156" s="366" t="n">
        <f aca="false">'Per item requirement'!BL156*'Global Stock listing'!$G$16</f>
        <v>0</v>
      </c>
      <c r="M156" s="366" t="n">
        <f aca="false">'Per item requirement'!BM156*'Global Stock listing'!$G$17</f>
        <v>0</v>
      </c>
      <c r="N156" s="366" t="n">
        <f aca="false">'Per item requirement'!BN156*'Global Stock listing'!$G$18</f>
        <v>0</v>
      </c>
      <c r="O156" s="366" t="n">
        <f aca="false">'Per item requirement'!BO156*'Global Stock listing'!$G$19</f>
        <v>0</v>
      </c>
      <c r="P156" s="366" t="n">
        <f aca="false">'Per item requirement'!BP156*'Global Stock listing'!$G$20</f>
        <v>0</v>
      </c>
      <c r="Q156" s="366" t="n">
        <f aca="false">'Per item requirement'!BQ156*'Global Stock listing'!$G$21</f>
        <v>0</v>
      </c>
    </row>
    <row r="157" customFormat="false" ht="15" hidden="false" customHeight="false" outlineLevel="0" collapsed="false">
      <c r="A157" s="358"/>
      <c r="B157" s="365" t="n">
        <f aca="false">'Additional items'!$I4</f>
        <v>0</v>
      </c>
      <c r="C157" s="365"/>
      <c r="D157" s="365"/>
      <c r="E157" s="365"/>
      <c r="F157" s="365"/>
      <c r="G157" s="449" t="n">
        <f aca="false">SUM(H157:Q157)</f>
        <v>0</v>
      </c>
      <c r="H157" s="366" t="n">
        <f aca="false">'Per item requirement'!BH157*'Global Stock listing'!$G$12</f>
        <v>0</v>
      </c>
      <c r="I157" s="366" t="n">
        <f aca="false">'Per item requirement'!BI157*'Global Stock listing'!$G$13</f>
        <v>0</v>
      </c>
      <c r="J157" s="366" t="n">
        <f aca="false">'Per item requirement'!BJ157*'Global Stock listing'!$G$14</f>
        <v>0</v>
      </c>
      <c r="K157" s="366" t="n">
        <f aca="false">'Per item requirement'!BK157*'Global Stock listing'!$G$15</f>
        <v>0</v>
      </c>
      <c r="L157" s="366" t="n">
        <f aca="false">'Per item requirement'!BL157*'Global Stock listing'!$G$16</f>
        <v>0</v>
      </c>
      <c r="M157" s="366" t="n">
        <f aca="false">'Per item requirement'!BM157*'Global Stock listing'!$G$17</f>
        <v>0</v>
      </c>
      <c r="N157" s="366" t="n">
        <f aca="false">'Per item requirement'!BN157*'Global Stock listing'!$G$18</f>
        <v>0</v>
      </c>
      <c r="O157" s="366" t="n">
        <f aca="false">'Per item requirement'!BO157*'Global Stock listing'!$G$19</f>
        <v>0</v>
      </c>
      <c r="P157" s="366" t="n">
        <f aca="false">'Per item requirement'!BP157*'Global Stock listing'!$G$20</f>
        <v>0</v>
      </c>
      <c r="Q157" s="366" t="n">
        <f aca="false">'Per item requirement'!BQ157*'Global Stock listing'!$G$21</f>
        <v>0</v>
      </c>
    </row>
    <row r="158" customFormat="false" ht="15" hidden="false" customHeight="false" outlineLevel="0" collapsed="false">
      <c r="A158" s="358"/>
      <c r="B158" s="365" t="n">
        <f aca="false">'Additional items'!$I5</f>
        <v>0</v>
      </c>
      <c r="C158" s="365"/>
      <c r="D158" s="365"/>
      <c r="E158" s="365"/>
      <c r="F158" s="365"/>
      <c r="G158" s="449" t="n">
        <f aca="false">SUM(H158:Q158)</f>
        <v>0</v>
      </c>
      <c r="H158" s="366" t="n">
        <f aca="false">'Per item requirement'!BH158*'Global Stock listing'!$G$12</f>
        <v>0</v>
      </c>
      <c r="I158" s="366" t="n">
        <f aca="false">'Per item requirement'!BI158*'Global Stock listing'!$G$13</f>
        <v>0</v>
      </c>
      <c r="J158" s="366" t="n">
        <f aca="false">'Per item requirement'!BJ158*'Global Stock listing'!$G$14</f>
        <v>0</v>
      </c>
      <c r="K158" s="366" t="n">
        <f aca="false">'Per item requirement'!BK158*'Global Stock listing'!$G$15</f>
        <v>0</v>
      </c>
      <c r="L158" s="366" t="n">
        <f aca="false">'Per item requirement'!BL158*'Global Stock listing'!$G$16</f>
        <v>0</v>
      </c>
      <c r="M158" s="366" t="n">
        <f aca="false">'Per item requirement'!BM158*'Global Stock listing'!$G$17</f>
        <v>0</v>
      </c>
      <c r="N158" s="366" t="n">
        <f aca="false">'Per item requirement'!BN158*'Global Stock listing'!$G$18</f>
        <v>0</v>
      </c>
      <c r="O158" s="366" t="n">
        <f aca="false">'Per item requirement'!BO158*'Global Stock listing'!$G$19</f>
        <v>0</v>
      </c>
      <c r="P158" s="366" t="n">
        <f aca="false">'Per item requirement'!BP158*'Global Stock listing'!$G$20</f>
        <v>0</v>
      </c>
      <c r="Q158" s="366" t="n">
        <f aca="false">'Per item requirement'!BQ158*'Global Stock listing'!$G$21</f>
        <v>0</v>
      </c>
    </row>
    <row r="159" customFormat="false" ht="15" hidden="false" customHeight="false" outlineLevel="0" collapsed="false">
      <c r="A159" s="358"/>
      <c r="B159" s="365" t="n">
        <f aca="false">'Additional items'!$I6</f>
        <v>0</v>
      </c>
      <c r="C159" s="365"/>
      <c r="D159" s="365"/>
      <c r="E159" s="365"/>
      <c r="F159" s="365"/>
      <c r="G159" s="449" t="n">
        <f aca="false">SUM(H159:Q159)</f>
        <v>0</v>
      </c>
      <c r="H159" s="366" t="n">
        <f aca="false">'Per item requirement'!BH159*'Global Stock listing'!$G$12</f>
        <v>0</v>
      </c>
      <c r="I159" s="366" t="n">
        <f aca="false">'Per item requirement'!BI159*'Global Stock listing'!$G$13</f>
        <v>0</v>
      </c>
      <c r="J159" s="366" t="n">
        <f aca="false">'Per item requirement'!BJ159*'Global Stock listing'!$G$14</f>
        <v>0</v>
      </c>
      <c r="K159" s="366" t="n">
        <f aca="false">'Per item requirement'!BK159*'Global Stock listing'!$G$15</f>
        <v>0</v>
      </c>
      <c r="L159" s="366" t="n">
        <f aca="false">'Per item requirement'!BL159*'Global Stock listing'!$G$16</f>
        <v>0</v>
      </c>
      <c r="M159" s="366" t="n">
        <f aca="false">'Per item requirement'!BM159*'Global Stock listing'!$G$17</f>
        <v>0</v>
      </c>
      <c r="N159" s="366" t="n">
        <f aca="false">'Per item requirement'!BN159*'Global Stock listing'!$G$18</f>
        <v>0</v>
      </c>
      <c r="O159" s="366" t="n">
        <f aca="false">'Per item requirement'!BO159*'Global Stock listing'!$G$19</f>
        <v>0</v>
      </c>
      <c r="P159" s="366" t="n">
        <f aca="false">'Per item requirement'!BP159*'Global Stock listing'!$G$20</f>
        <v>0</v>
      </c>
      <c r="Q159" s="366" t="n">
        <f aca="false">'Per item requirement'!BQ159*'Global Stock listing'!$G$21</f>
        <v>0</v>
      </c>
    </row>
    <row r="160" customFormat="false" ht="15" hidden="false" customHeight="false" outlineLevel="0" collapsed="false">
      <c r="A160" s="358"/>
      <c r="B160" s="365" t="n">
        <f aca="false">'Additional items'!$I7</f>
        <v>0</v>
      </c>
      <c r="C160" s="365"/>
      <c r="D160" s="365"/>
      <c r="E160" s="365"/>
      <c r="F160" s="365"/>
      <c r="G160" s="449" t="n">
        <f aca="false">SUM(H160:Q160)</f>
        <v>0</v>
      </c>
      <c r="H160" s="366" t="n">
        <f aca="false">'Per item requirement'!BH160*'Global Stock listing'!$G$12</f>
        <v>0</v>
      </c>
      <c r="I160" s="366" t="n">
        <f aca="false">'Per item requirement'!BI160*'Global Stock listing'!$G$13</f>
        <v>0</v>
      </c>
      <c r="J160" s="366" t="n">
        <f aca="false">'Per item requirement'!BJ160*'Global Stock listing'!$G$14</f>
        <v>0</v>
      </c>
      <c r="K160" s="366" t="n">
        <f aca="false">'Per item requirement'!BK160*'Global Stock listing'!$G$15</f>
        <v>0</v>
      </c>
      <c r="L160" s="366" t="n">
        <f aca="false">'Per item requirement'!BL160*'Global Stock listing'!$G$16</f>
        <v>0</v>
      </c>
      <c r="M160" s="366" t="n">
        <f aca="false">'Per item requirement'!BM160*'Global Stock listing'!$G$17</f>
        <v>0</v>
      </c>
      <c r="N160" s="366" t="n">
        <f aca="false">'Per item requirement'!BN160*'Global Stock listing'!$G$18</f>
        <v>0</v>
      </c>
      <c r="O160" s="366" t="n">
        <f aca="false">'Per item requirement'!BO160*'Global Stock listing'!$G$19</f>
        <v>0</v>
      </c>
      <c r="P160" s="366" t="n">
        <f aca="false">'Per item requirement'!BP160*'Global Stock listing'!$G$20</f>
        <v>0</v>
      </c>
      <c r="Q160" s="366" t="n">
        <f aca="false">'Per item requirement'!BQ160*'Global Stock listing'!$G$21</f>
        <v>0</v>
      </c>
    </row>
    <row r="161" customFormat="false" ht="15" hidden="false" customHeight="false" outlineLevel="0" collapsed="false">
      <c r="A161" s="358"/>
      <c r="B161" s="365" t="n">
        <f aca="false">'Additional items'!$I8</f>
        <v>0</v>
      </c>
      <c r="C161" s="365"/>
      <c r="D161" s="365"/>
      <c r="E161" s="365"/>
      <c r="F161" s="365"/>
      <c r="G161" s="449" t="n">
        <f aca="false">SUM(H161:Q161)</f>
        <v>0</v>
      </c>
      <c r="H161" s="366" t="n">
        <f aca="false">'Per item requirement'!BH161*'Global Stock listing'!$G$12</f>
        <v>0</v>
      </c>
      <c r="I161" s="366" t="n">
        <f aca="false">'Per item requirement'!BI161*'Global Stock listing'!$G$13</f>
        <v>0</v>
      </c>
      <c r="J161" s="366" t="n">
        <f aca="false">'Per item requirement'!BJ161*'Global Stock listing'!$G$14</f>
        <v>0</v>
      </c>
      <c r="K161" s="366" t="n">
        <f aca="false">'Per item requirement'!BK161*'Global Stock listing'!$G$15</f>
        <v>0</v>
      </c>
      <c r="L161" s="366" t="n">
        <f aca="false">'Per item requirement'!BL161*'Global Stock listing'!$G$16</f>
        <v>0</v>
      </c>
      <c r="M161" s="366" t="n">
        <f aca="false">'Per item requirement'!BM161*'Global Stock listing'!$G$17</f>
        <v>0</v>
      </c>
      <c r="N161" s="366" t="n">
        <f aca="false">'Per item requirement'!BN161*'Global Stock listing'!$G$18</f>
        <v>0</v>
      </c>
      <c r="O161" s="366" t="n">
        <f aca="false">'Per item requirement'!BO161*'Global Stock listing'!$G$19</f>
        <v>0</v>
      </c>
      <c r="P161" s="366" t="n">
        <f aca="false">'Per item requirement'!BP161*'Global Stock listing'!$G$20</f>
        <v>0</v>
      </c>
      <c r="Q161" s="366" t="n">
        <f aca="false">'Per item requirement'!BQ161*'Global Stock listing'!$G$21</f>
        <v>0</v>
      </c>
    </row>
    <row r="162" customFormat="false" ht="15" hidden="false" customHeight="false" outlineLevel="0" collapsed="false">
      <c r="A162" s="358"/>
      <c r="B162" s="365" t="n">
        <f aca="false">'Additional items'!$I9</f>
        <v>0</v>
      </c>
      <c r="C162" s="365"/>
      <c r="D162" s="365"/>
      <c r="E162" s="365"/>
      <c r="F162" s="365"/>
      <c r="G162" s="449" t="n">
        <f aca="false">SUM(H162:Q162)</f>
        <v>0</v>
      </c>
      <c r="H162" s="366" t="n">
        <f aca="false">'Per item requirement'!BH162*'Global Stock listing'!$G$12</f>
        <v>0</v>
      </c>
      <c r="I162" s="366" t="n">
        <f aca="false">'Per item requirement'!BI162*'Global Stock listing'!$G$13</f>
        <v>0</v>
      </c>
      <c r="J162" s="366" t="n">
        <f aca="false">'Per item requirement'!BJ162*'Global Stock listing'!$G$14</f>
        <v>0</v>
      </c>
      <c r="K162" s="366" t="n">
        <f aca="false">'Per item requirement'!BK162*'Global Stock listing'!$G$15</f>
        <v>0</v>
      </c>
      <c r="L162" s="366" t="n">
        <f aca="false">'Per item requirement'!BL162*'Global Stock listing'!$G$16</f>
        <v>0</v>
      </c>
      <c r="M162" s="366" t="n">
        <f aca="false">'Per item requirement'!BM162*'Global Stock listing'!$G$17</f>
        <v>0</v>
      </c>
      <c r="N162" s="366" t="n">
        <f aca="false">'Per item requirement'!BN162*'Global Stock listing'!$G$18</f>
        <v>0</v>
      </c>
      <c r="O162" s="366" t="n">
        <f aca="false">'Per item requirement'!BO162*'Global Stock listing'!$G$19</f>
        <v>0</v>
      </c>
      <c r="P162" s="366" t="n">
        <f aca="false">'Per item requirement'!BP162*'Global Stock listing'!$G$20</f>
        <v>0</v>
      </c>
      <c r="Q162" s="366" t="n">
        <f aca="false">'Per item requirement'!BQ162*'Global Stock listing'!$G$21</f>
        <v>0</v>
      </c>
    </row>
    <row r="163" customFormat="false" ht="15" hidden="false" customHeight="false" outlineLevel="0" collapsed="false">
      <c r="A163" s="358"/>
      <c r="B163" s="365" t="n">
        <f aca="false">'Additional items'!$I10</f>
        <v>0</v>
      </c>
      <c r="C163" s="365"/>
      <c r="D163" s="365"/>
      <c r="E163" s="365"/>
      <c r="F163" s="365"/>
      <c r="G163" s="449" t="n">
        <f aca="false">SUM(H163:Q163)</f>
        <v>0</v>
      </c>
      <c r="H163" s="366" t="n">
        <f aca="false">'Per item requirement'!BH163*'Global Stock listing'!$G$12</f>
        <v>0</v>
      </c>
      <c r="I163" s="366" t="n">
        <f aca="false">'Per item requirement'!BI163*'Global Stock listing'!$G$13</f>
        <v>0</v>
      </c>
      <c r="J163" s="366" t="n">
        <f aca="false">'Per item requirement'!BJ163*'Global Stock listing'!$G$14</f>
        <v>0</v>
      </c>
      <c r="K163" s="366" t="n">
        <f aca="false">'Per item requirement'!BK163*'Global Stock listing'!$G$15</f>
        <v>0</v>
      </c>
      <c r="L163" s="366" t="n">
        <f aca="false">'Per item requirement'!BL163*'Global Stock listing'!$G$16</f>
        <v>0</v>
      </c>
      <c r="M163" s="366" t="n">
        <f aca="false">'Per item requirement'!BM163*'Global Stock listing'!$G$17</f>
        <v>0</v>
      </c>
      <c r="N163" s="366" t="n">
        <f aca="false">'Per item requirement'!BN163*'Global Stock listing'!$G$18</f>
        <v>0</v>
      </c>
      <c r="O163" s="366" t="n">
        <f aca="false">'Per item requirement'!BO163*'Global Stock listing'!$G$19</f>
        <v>0</v>
      </c>
      <c r="P163" s="366" t="n">
        <f aca="false">'Per item requirement'!BP163*'Global Stock listing'!$G$20</f>
        <v>0</v>
      </c>
      <c r="Q163" s="366" t="n">
        <f aca="false">'Per item requirement'!BQ163*'Global Stock listing'!$G$21</f>
        <v>0</v>
      </c>
    </row>
    <row r="164" customFormat="false" ht="15" hidden="false" customHeight="false" outlineLevel="0" collapsed="false">
      <c r="A164" s="358"/>
      <c r="B164" s="365" t="n">
        <f aca="false">'Additional items'!$I11</f>
        <v>0</v>
      </c>
      <c r="C164" s="365"/>
      <c r="D164" s="365"/>
      <c r="E164" s="365"/>
      <c r="F164" s="365"/>
      <c r="G164" s="449" t="n">
        <f aca="false">SUM(H164:Q164)</f>
        <v>0</v>
      </c>
      <c r="H164" s="366" t="n">
        <f aca="false">'Per item requirement'!BH164*'Global Stock listing'!$G$12</f>
        <v>0</v>
      </c>
      <c r="I164" s="366" t="n">
        <f aca="false">'Per item requirement'!BI164*'Global Stock listing'!$G$13</f>
        <v>0</v>
      </c>
      <c r="J164" s="366" t="n">
        <f aca="false">'Per item requirement'!BJ164*'Global Stock listing'!$G$14</f>
        <v>0</v>
      </c>
      <c r="K164" s="366" t="n">
        <f aca="false">'Per item requirement'!BK164*'Global Stock listing'!$G$15</f>
        <v>0</v>
      </c>
      <c r="L164" s="366" t="n">
        <f aca="false">'Per item requirement'!BL164*'Global Stock listing'!$G$16</f>
        <v>0</v>
      </c>
      <c r="M164" s="366" t="n">
        <f aca="false">'Per item requirement'!BM164*'Global Stock listing'!$G$17</f>
        <v>0</v>
      </c>
      <c r="N164" s="366" t="n">
        <f aca="false">'Per item requirement'!BN164*'Global Stock listing'!$G$18</f>
        <v>0</v>
      </c>
      <c r="O164" s="366" t="n">
        <f aca="false">'Per item requirement'!BO164*'Global Stock listing'!$G$19</f>
        <v>0</v>
      </c>
      <c r="P164" s="366" t="n">
        <f aca="false">'Per item requirement'!BP164*'Global Stock listing'!$G$20</f>
        <v>0</v>
      </c>
      <c r="Q164" s="366" t="n">
        <f aca="false">'Per item requirement'!BQ164*'Global Stock listing'!$G$21</f>
        <v>0</v>
      </c>
    </row>
    <row r="165" customFormat="false" ht="15" hidden="false" customHeight="false" outlineLevel="0" collapsed="false">
      <c r="A165" s="358"/>
      <c r="B165" s="365" t="n">
        <f aca="false">'Additional items'!$I12</f>
        <v>0</v>
      </c>
      <c r="C165" s="365"/>
      <c r="D165" s="365"/>
      <c r="E165" s="365"/>
      <c r="F165" s="365"/>
      <c r="G165" s="449" t="n">
        <f aca="false">SUM(H165:Q165)</f>
        <v>0</v>
      </c>
      <c r="H165" s="366" t="n">
        <f aca="false">'Per item requirement'!BH165*'Global Stock listing'!$G$12</f>
        <v>0</v>
      </c>
      <c r="I165" s="366" t="n">
        <f aca="false">'Per item requirement'!BI165*'Global Stock listing'!$G$13</f>
        <v>0</v>
      </c>
      <c r="J165" s="366" t="n">
        <f aca="false">'Per item requirement'!BJ165*'Global Stock listing'!$G$14</f>
        <v>0</v>
      </c>
      <c r="K165" s="366" t="n">
        <f aca="false">'Per item requirement'!BK165*'Global Stock listing'!$G$15</f>
        <v>0</v>
      </c>
      <c r="L165" s="366" t="n">
        <f aca="false">'Per item requirement'!BL165*'Global Stock listing'!$G$16</f>
        <v>0</v>
      </c>
      <c r="M165" s="366" t="n">
        <f aca="false">'Per item requirement'!BM165*'Global Stock listing'!$G$17</f>
        <v>0</v>
      </c>
      <c r="N165" s="366" t="n">
        <f aca="false">'Per item requirement'!BN165*'Global Stock listing'!$G$18</f>
        <v>0</v>
      </c>
      <c r="O165" s="366" t="n">
        <f aca="false">'Per item requirement'!BO165*'Global Stock listing'!$G$19</f>
        <v>0</v>
      </c>
      <c r="P165" s="366" t="n">
        <f aca="false">'Per item requirement'!BP165*'Global Stock listing'!$G$20</f>
        <v>0</v>
      </c>
      <c r="Q165" s="366" t="n">
        <f aca="false">'Per item requirement'!BQ165*'Global Stock listing'!$G$21</f>
        <v>0</v>
      </c>
    </row>
    <row r="166" customFormat="false" ht="15" hidden="false" customHeight="false" outlineLevel="0" collapsed="false">
      <c r="A166" s="358"/>
      <c r="B166" s="365" t="n">
        <f aca="false">'Additional items'!$I13</f>
        <v>0</v>
      </c>
      <c r="C166" s="365"/>
      <c r="D166" s="365"/>
      <c r="E166" s="365"/>
      <c r="F166" s="365"/>
      <c r="G166" s="449" t="n">
        <f aca="false">SUM(H166:Q166)</f>
        <v>0</v>
      </c>
      <c r="H166" s="366" t="n">
        <f aca="false">'Per item requirement'!BH166*'Global Stock listing'!$G$12</f>
        <v>0</v>
      </c>
      <c r="I166" s="366" t="n">
        <f aca="false">'Per item requirement'!BI166*'Global Stock listing'!$G$13</f>
        <v>0</v>
      </c>
      <c r="J166" s="366" t="n">
        <f aca="false">'Per item requirement'!BJ166*'Global Stock listing'!$G$14</f>
        <v>0</v>
      </c>
      <c r="K166" s="366" t="n">
        <f aca="false">'Per item requirement'!BK166*'Global Stock listing'!$G$15</f>
        <v>0</v>
      </c>
      <c r="L166" s="366" t="n">
        <f aca="false">'Per item requirement'!BL166*'Global Stock listing'!$G$16</f>
        <v>0</v>
      </c>
      <c r="M166" s="366" t="n">
        <f aca="false">'Per item requirement'!BM166*'Global Stock listing'!$G$17</f>
        <v>0</v>
      </c>
      <c r="N166" s="366" t="n">
        <f aca="false">'Per item requirement'!BN166*'Global Stock listing'!$G$18</f>
        <v>0</v>
      </c>
      <c r="O166" s="366" t="n">
        <f aca="false">'Per item requirement'!BO166*'Global Stock listing'!$G$19</f>
        <v>0</v>
      </c>
      <c r="P166" s="366" t="n">
        <f aca="false">'Per item requirement'!BP166*'Global Stock listing'!$G$20</f>
        <v>0</v>
      </c>
      <c r="Q166" s="366" t="n">
        <f aca="false">'Per item requirement'!BQ166*'Global Stock listing'!$G$21</f>
        <v>0</v>
      </c>
    </row>
    <row r="167" customFormat="false" ht="15" hidden="false" customHeight="false" outlineLevel="0" collapsed="false">
      <c r="A167" s="358"/>
      <c r="B167" s="365" t="n">
        <f aca="false">'Additional items'!$I14</f>
        <v>0</v>
      </c>
      <c r="C167" s="365"/>
      <c r="D167" s="365"/>
      <c r="E167" s="365"/>
      <c r="F167" s="365"/>
      <c r="G167" s="449" t="n">
        <f aca="false">SUM(H167:Q167)</f>
        <v>0</v>
      </c>
      <c r="H167" s="366" t="n">
        <f aca="false">'Per item requirement'!BH167*'Global Stock listing'!$G$12</f>
        <v>0</v>
      </c>
      <c r="I167" s="366" t="n">
        <f aca="false">'Per item requirement'!BI167*'Global Stock listing'!$G$13</f>
        <v>0</v>
      </c>
      <c r="J167" s="366" t="n">
        <f aca="false">'Per item requirement'!BJ167*'Global Stock listing'!$G$14</f>
        <v>0</v>
      </c>
      <c r="K167" s="366" t="n">
        <f aca="false">'Per item requirement'!BK167*'Global Stock listing'!$G$15</f>
        <v>0</v>
      </c>
      <c r="L167" s="366" t="n">
        <f aca="false">'Per item requirement'!BL167*'Global Stock listing'!$G$16</f>
        <v>0</v>
      </c>
      <c r="M167" s="366" t="n">
        <f aca="false">'Per item requirement'!BM167*'Global Stock listing'!$G$17</f>
        <v>0</v>
      </c>
      <c r="N167" s="366" t="n">
        <f aca="false">'Per item requirement'!BN167*'Global Stock listing'!$G$18</f>
        <v>0</v>
      </c>
      <c r="O167" s="366" t="n">
        <f aca="false">'Per item requirement'!BO167*'Global Stock listing'!$G$19</f>
        <v>0</v>
      </c>
      <c r="P167" s="366" t="n">
        <f aca="false">'Per item requirement'!BP167*'Global Stock listing'!$G$20</f>
        <v>0</v>
      </c>
      <c r="Q167" s="366" t="n">
        <f aca="false">'Per item requirement'!BQ167*'Global Stock listing'!$G$21</f>
        <v>0</v>
      </c>
    </row>
    <row r="168" customFormat="false" ht="15" hidden="false" customHeight="false" outlineLevel="0" collapsed="false">
      <c r="A168" s="358"/>
      <c r="B168" s="365" t="n">
        <f aca="false">'Additional items'!$I15</f>
        <v>0</v>
      </c>
      <c r="C168" s="365"/>
      <c r="D168" s="365"/>
      <c r="E168" s="365"/>
      <c r="F168" s="365"/>
      <c r="G168" s="449" t="n">
        <f aca="false">SUM(H168:Q168)</f>
        <v>0</v>
      </c>
      <c r="H168" s="366" t="n">
        <f aca="false">'Per item requirement'!BH168*'Global Stock listing'!$G$12</f>
        <v>0</v>
      </c>
      <c r="I168" s="366" t="n">
        <f aca="false">'Per item requirement'!BI168*'Global Stock listing'!$G$13</f>
        <v>0</v>
      </c>
      <c r="J168" s="366" t="n">
        <f aca="false">'Per item requirement'!BJ168*'Global Stock listing'!$G$14</f>
        <v>0</v>
      </c>
      <c r="K168" s="366" t="n">
        <f aca="false">'Per item requirement'!BK168*'Global Stock listing'!$G$15</f>
        <v>0</v>
      </c>
      <c r="L168" s="366" t="n">
        <f aca="false">'Per item requirement'!BL168*'Global Stock listing'!$G$16</f>
        <v>0</v>
      </c>
      <c r="M168" s="366" t="n">
        <f aca="false">'Per item requirement'!BM168*'Global Stock listing'!$G$17</f>
        <v>0</v>
      </c>
      <c r="N168" s="366" t="n">
        <f aca="false">'Per item requirement'!BN168*'Global Stock listing'!$G$18</f>
        <v>0</v>
      </c>
      <c r="O168" s="366" t="n">
        <f aca="false">'Per item requirement'!BO168*'Global Stock listing'!$G$19</f>
        <v>0</v>
      </c>
      <c r="P168" s="366" t="n">
        <f aca="false">'Per item requirement'!BP168*'Global Stock listing'!$G$20</f>
        <v>0</v>
      </c>
      <c r="Q168" s="366" t="n">
        <f aca="false">'Per item requirement'!BQ168*'Global Stock listing'!$G$21</f>
        <v>0</v>
      </c>
    </row>
    <row r="169" customFormat="false" ht="15" hidden="false" customHeight="false" outlineLevel="0" collapsed="false">
      <c r="A169" s="358"/>
      <c r="B169" s="365" t="n">
        <f aca="false">'Additional items'!$I16</f>
        <v>0</v>
      </c>
      <c r="C169" s="365"/>
      <c r="D169" s="365"/>
      <c r="E169" s="365"/>
      <c r="F169" s="365"/>
      <c r="G169" s="449" t="n">
        <f aca="false">SUM(H169:Q169)</f>
        <v>0</v>
      </c>
      <c r="H169" s="366" t="n">
        <f aca="false">'Per item requirement'!BH169*'Global Stock listing'!$G$12</f>
        <v>0</v>
      </c>
      <c r="I169" s="366" t="n">
        <f aca="false">'Per item requirement'!BI169*'Global Stock listing'!$G$13</f>
        <v>0</v>
      </c>
      <c r="J169" s="366" t="n">
        <f aca="false">'Per item requirement'!BJ169*'Global Stock listing'!$G$14</f>
        <v>0</v>
      </c>
      <c r="K169" s="366" t="n">
        <f aca="false">'Per item requirement'!BK169*'Global Stock listing'!$G$15</f>
        <v>0</v>
      </c>
      <c r="L169" s="366" t="n">
        <f aca="false">'Per item requirement'!BL169*'Global Stock listing'!$G$16</f>
        <v>0</v>
      </c>
      <c r="M169" s="366" t="n">
        <f aca="false">'Per item requirement'!BM169*'Global Stock listing'!$G$17</f>
        <v>0</v>
      </c>
      <c r="N169" s="366" t="n">
        <f aca="false">'Per item requirement'!BN169*'Global Stock listing'!$G$18</f>
        <v>0</v>
      </c>
      <c r="O169" s="366" t="n">
        <f aca="false">'Per item requirement'!BO169*'Global Stock listing'!$G$19</f>
        <v>0</v>
      </c>
      <c r="P169" s="366" t="n">
        <f aca="false">'Per item requirement'!BP169*'Global Stock listing'!$G$20</f>
        <v>0</v>
      </c>
      <c r="Q169" s="366" t="n">
        <f aca="false">'Per item requirement'!BQ169*'Global Stock listing'!$G$21</f>
        <v>0</v>
      </c>
    </row>
    <row r="170" customFormat="false" ht="15" hidden="false" customHeight="false" outlineLevel="0" collapsed="false">
      <c r="A170" s="358"/>
      <c r="B170" s="365" t="n">
        <f aca="false">'Additional items'!$I17</f>
        <v>0</v>
      </c>
      <c r="C170" s="365"/>
      <c r="D170" s="365"/>
      <c r="E170" s="365"/>
      <c r="F170" s="365"/>
      <c r="G170" s="449" t="n">
        <f aca="false">SUM(H170:Q170)</f>
        <v>0</v>
      </c>
      <c r="H170" s="366" t="n">
        <f aca="false">'Per item requirement'!BH170*'Global Stock listing'!$G$12</f>
        <v>0</v>
      </c>
      <c r="I170" s="366" t="n">
        <f aca="false">'Per item requirement'!BI170*'Global Stock listing'!$G$13</f>
        <v>0</v>
      </c>
      <c r="J170" s="366" t="n">
        <f aca="false">'Per item requirement'!BJ170*'Global Stock listing'!$G$14</f>
        <v>0</v>
      </c>
      <c r="K170" s="366" t="n">
        <f aca="false">'Per item requirement'!BK170*'Global Stock listing'!$G$15</f>
        <v>0</v>
      </c>
      <c r="L170" s="366" t="n">
        <f aca="false">'Per item requirement'!BL170*'Global Stock listing'!$G$16</f>
        <v>0</v>
      </c>
      <c r="M170" s="366" t="n">
        <f aca="false">'Per item requirement'!BM170*'Global Stock listing'!$G$17</f>
        <v>0</v>
      </c>
      <c r="N170" s="366" t="n">
        <f aca="false">'Per item requirement'!BN170*'Global Stock listing'!$G$18</f>
        <v>0</v>
      </c>
      <c r="O170" s="366" t="n">
        <f aca="false">'Per item requirement'!BO170*'Global Stock listing'!$G$19</f>
        <v>0</v>
      </c>
      <c r="P170" s="366" t="n">
        <f aca="false">'Per item requirement'!BP170*'Global Stock listing'!$G$20</f>
        <v>0</v>
      </c>
      <c r="Q170" s="366" t="n">
        <f aca="false">'Per item requirement'!BQ170*'Global Stock listing'!$G$21</f>
        <v>0</v>
      </c>
    </row>
    <row r="171" customFormat="false" ht="15" hidden="false" customHeight="false" outlineLevel="0" collapsed="false">
      <c r="A171" s="358"/>
      <c r="B171" s="365" t="n">
        <f aca="false">'Additional items'!$I18</f>
        <v>0</v>
      </c>
      <c r="C171" s="365"/>
      <c r="D171" s="365"/>
      <c r="E171" s="365"/>
      <c r="F171" s="365"/>
      <c r="G171" s="449" t="n">
        <f aca="false">SUM(H171:Q171)</f>
        <v>0</v>
      </c>
      <c r="H171" s="366" t="n">
        <f aca="false">'Per item requirement'!BH171*'Global Stock listing'!$G$12</f>
        <v>0</v>
      </c>
      <c r="I171" s="366" t="n">
        <f aca="false">'Per item requirement'!BI171*'Global Stock listing'!$G$13</f>
        <v>0</v>
      </c>
      <c r="J171" s="366" t="n">
        <f aca="false">'Per item requirement'!BJ171*'Global Stock listing'!$G$14</f>
        <v>0</v>
      </c>
      <c r="K171" s="366" t="n">
        <f aca="false">'Per item requirement'!BK171*'Global Stock listing'!$G$15</f>
        <v>0</v>
      </c>
      <c r="L171" s="366" t="n">
        <f aca="false">'Per item requirement'!BL171*'Global Stock listing'!$G$16</f>
        <v>0</v>
      </c>
      <c r="M171" s="366" t="n">
        <f aca="false">'Per item requirement'!BM171*'Global Stock listing'!$G$17</f>
        <v>0</v>
      </c>
      <c r="N171" s="366" t="n">
        <f aca="false">'Per item requirement'!BN171*'Global Stock listing'!$G$18</f>
        <v>0</v>
      </c>
      <c r="O171" s="366" t="n">
        <f aca="false">'Per item requirement'!BO171*'Global Stock listing'!$G$19</f>
        <v>0</v>
      </c>
      <c r="P171" s="366" t="n">
        <f aca="false">'Per item requirement'!BP171*'Global Stock listing'!$G$20</f>
        <v>0</v>
      </c>
      <c r="Q171" s="366" t="n">
        <f aca="false">'Per item requirement'!BQ171*'Global Stock listing'!$G$21</f>
        <v>0</v>
      </c>
    </row>
    <row r="172" customFormat="false" ht="15" hidden="false" customHeight="false" outlineLevel="0" collapsed="false">
      <c r="A172" s="358"/>
      <c r="B172" s="365" t="n">
        <f aca="false">'Additional items'!$I19</f>
        <v>0</v>
      </c>
      <c r="C172" s="365"/>
      <c r="D172" s="365"/>
      <c r="E172" s="365"/>
      <c r="F172" s="365"/>
      <c r="G172" s="449" t="n">
        <f aca="false">SUM(H172:Q172)</f>
        <v>0</v>
      </c>
      <c r="H172" s="366" t="n">
        <f aca="false">'Per item requirement'!BH172*'Global Stock listing'!$G$12</f>
        <v>0</v>
      </c>
      <c r="I172" s="366" t="n">
        <f aca="false">'Per item requirement'!BI172*'Global Stock listing'!$G$13</f>
        <v>0</v>
      </c>
      <c r="J172" s="366" t="n">
        <f aca="false">'Per item requirement'!BJ172*'Global Stock listing'!$G$14</f>
        <v>0</v>
      </c>
      <c r="K172" s="366" t="n">
        <f aca="false">'Per item requirement'!BK172*'Global Stock listing'!$G$15</f>
        <v>0</v>
      </c>
      <c r="L172" s="366" t="n">
        <f aca="false">'Per item requirement'!BL172*'Global Stock listing'!$G$16</f>
        <v>0</v>
      </c>
      <c r="M172" s="366" t="n">
        <f aca="false">'Per item requirement'!BM172*'Global Stock listing'!$G$17</f>
        <v>0</v>
      </c>
      <c r="N172" s="366" t="n">
        <f aca="false">'Per item requirement'!BN172*'Global Stock listing'!$G$18</f>
        <v>0</v>
      </c>
      <c r="O172" s="366" t="n">
        <f aca="false">'Per item requirement'!BO172*'Global Stock listing'!$G$19</f>
        <v>0</v>
      </c>
      <c r="P172" s="366" t="n">
        <f aca="false">'Per item requirement'!BP172*'Global Stock listing'!$G$20</f>
        <v>0</v>
      </c>
      <c r="Q172" s="366" t="n">
        <f aca="false">'Per item requirement'!BQ172*'Global Stock listing'!$G$21</f>
        <v>0</v>
      </c>
    </row>
    <row r="173" customFormat="false" ht="15" hidden="false" customHeight="false" outlineLevel="0" collapsed="false">
      <c r="A173" s="358"/>
      <c r="B173" s="365" t="n">
        <f aca="false">'Additional items'!$I20</f>
        <v>0</v>
      </c>
      <c r="C173" s="365"/>
      <c r="D173" s="365"/>
      <c r="E173" s="365"/>
      <c r="F173" s="365"/>
      <c r="G173" s="449" t="n">
        <f aca="false">SUM(H173:Q173)</f>
        <v>0</v>
      </c>
      <c r="H173" s="366" t="n">
        <f aca="false">'Per item requirement'!BH173*'Global Stock listing'!$G$12</f>
        <v>0</v>
      </c>
      <c r="I173" s="366" t="n">
        <f aca="false">'Per item requirement'!BI173*'Global Stock listing'!$G$13</f>
        <v>0</v>
      </c>
      <c r="J173" s="366" t="n">
        <f aca="false">'Per item requirement'!BJ173*'Global Stock listing'!$G$14</f>
        <v>0</v>
      </c>
      <c r="K173" s="366" t="n">
        <f aca="false">'Per item requirement'!BK173*'Global Stock listing'!$G$15</f>
        <v>0</v>
      </c>
      <c r="L173" s="366" t="n">
        <f aca="false">'Per item requirement'!BL173*'Global Stock listing'!$G$16</f>
        <v>0</v>
      </c>
      <c r="M173" s="366" t="n">
        <f aca="false">'Per item requirement'!BM173*'Global Stock listing'!$G$17</f>
        <v>0</v>
      </c>
      <c r="N173" s="366" t="n">
        <f aca="false">'Per item requirement'!BN173*'Global Stock listing'!$G$18</f>
        <v>0</v>
      </c>
      <c r="O173" s="366" t="n">
        <f aca="false">'Per item requirement'!BO173*'Global Stock listing'!$G$19</f>
        <v>0</v>
      </c>
      <c r="P173" s="366" t="n">
        <f aca="false">'Per item requirement'!BP173*'Global Stock listing'!$G$20</f>
        <v>0</v>
      </c>
      <c r="Q173" s="366" t="n">
        <f aca="false">'Per item requirement'!BQ173*'Global Stock listing'!$G$21</f>
        <v>0</v>
      </c>
    </row>
    <row r="174" customFormat="false" ht="15" hidden="false" customHeight="false" outlineLevel="0" collapsed="false">
      <c r="A174" s="358"/>
      <c r="B174" s="365" t="n">
        <f aca="false">'Additional items'!$I21</f>
        <v>0</v>
      </c>
      <c r="C174" s="365"/>
      <c r="D174" s="365"/>
      <c r="E174" s="365"/>
      <c r="F174" s="365"/>
      <c r="G174" s="449" t="n">
        <f aca="false">SUM(H174:Q174)</f>
        <v>0</v>
      </c>
      <c r="H174" s="366" t="n">
        <f aca="false">'Per item requirement'!BH174*'Global Stock listing'!$G$12</f>
        <v>0</v>
      </c>
      <c r="I174" s="366" t="n">
        <f aca="false">'Per item requirement'!BI174*'Global Stock listing'!$G$13</f>
        <v>0</v>
      </c>
      <c r="J174" s="366" t="n">
        <f aca="false">'Per item requirement'!BJ174*'Global Stock listing'!$G$14</f>
        <v>0</v>
      </c>
      <c r="K174" s="366" t="n">
        <f aca="false">'Per item requirement'!BK174*'Global Stock listing'!$G$15</f>
        <v>0</v>
      </c>
      <c r="L174" s="366" t="n">
        <f aca="false">'Per item requirement'!BL174*'Global Stock listing'!$G$16</f>
        <v>0</v>
      </c>
      <c r="M174" s="366" t="n">
        <f aca="false">'Per item requirement'!BM174*'Global Stock listing'!$G$17</f>
        <v>0</v>
      </c>
      <c r="N174" s="366" t="n">
        <f aca="false">'Per item requirement'!BN174*'Global Stock listing'!$G$18</f>
        <v>0</v>
      </c>
      <c r="O174" s="366" t="n">
        <f aca="false">'Per item requirement'!BO174*'Global Stock listing'!$G$19</f>
        <v>0</v>
      </c>
      <c r="P174" s="366" t="n">
        <f aca="false">'Per item requirement'!BP174*'Global Stock listing'!$G$20</f>
        <v>0</v>
      </c>
      <c r="Q174" s="366" t="n">
        <f aca="false">'Per item requirement'!BQ174*'Global Stock listing'!$G$21</f>
        <v>0</v>
      </c>
    </row>
    <row r="175" customFormat="false" ht="15" hidden="false" customHeight="false" outlineLevel="0" collapsed="false">
      <c r="A175" s="358"/>
      <c r="B175" s="365" t="n">
        <f aca="false">'Additional items'!$I22</f>
        <v>0</v>
      </c>
      <c r="C175" s="365"/>
      <c r="D175" s="365"/>
      <c r="E175" s="365"/>
      <c r="F175" s="365"/>
      <c r="G175" s="449" t="n">
        <f aca="false">SUM(H175:Q175)</f>
        <v>0</v>
      </c>
      <c r="H175" s="366" t="n">
        <f aca="false">'Per item requirement'!BH175*'Global Stock listing'!$G$12</f>
        <v>0</v>
      </c>
      <c r="I175" s="366" t="n">
        <f aca="false">'Per item requirement'!BI175*'Global Stock listing'!$G$13</f>
        <v>0</v>
      </c>
      <c r="J175" s="366" t="n">
        <f aca="false">'Per item requirement'!BJ175*'Global Stock listing'!$G$14</f>
        <v>0</v>
      </c>
      <c r="K175" s="366" t="n">
        <f aca="false">'Per item requirement'!BK175*'Global Stock listing'!$G$15</f>
        <v>0</v>
      </c>
      <c r="L175" s="366" t="n">
        <f aca="false">'Per item requirement'!BL175*'Global Stock listing'!$G$16</f>
        <v>0</v>
      </c>
      <c r="M175" s="366" t="n">
        <f aca="false">'Per item requirement'!BM175*'Global Stock listing'!$G$17</f>
        <v>0</v>
      </c>
      <c r="N175" s="366" t="n">
        <f aca="false">'Per item requirement'!BN175*'Global Stock listing'!$G$18</f>
        <v>0</v>
      </c>
      <c r="O175" s="366" t="n">
        <f aca="false">'Per item requirement'!BO175*'Global Stock listing'!$G$19</f>
        <v>0</v>
      </c>
      <c r="P175" s="366" t="n">
        <f aca="false">'Per item requirement'!BP175*'Global Stock listing'!$G$20</f>
        <v>0</v>
      </c>
      <c r="Q175" s="366" t="n">
        <f aca="false">'Per item requirement'!BQ175*'Global Stock listing'!$G$21</f>
        <v>0</v>
      </c>
    </row>
    <row r="176" customFormat="false" ht="15" hidden="false" customHeight="false" outlineLevel="0" collapsed="false">
      <c r="A176" s="358"/>
      <c r="B176" s="365" t="n">
        <f aca="false">'Additional items'!$I23</f>
        <v>0</v>
      </c>
      <c r="C176" s="365"/>
      <c r="D176" s="365"/>
      <c r="E176" s="365"/>
      <c r="F176" s="365"/>
      <c r="G176" s="449" t="n">
        <f aca="false">SUM(H176:Q176)</f>
        <v>0</v>
      </c>
      <c r="H176" s="366" t="n">
        <f aca="false">'Per item requirement'!BH176*'Global Stock listing'!$G$12</f>
        <v>0</v>
      </c>
      <c r="I176" s="366" t="n">
        <f aca="false">'Per item requirement'!BI176*'Global Stock listing'!$G$13</f>
        <v>0</v>
      </c>
      <c r="J176" s="366" t="n">
        <f aca="false">'Per item requirement'!BJ176*'Global Stock listing'!$G$14</f>
        <v>0</v>
      </c>
      <c r="K176" s="366" t="n">
        <f aca="false">'Per item requirement'!BK176*'Global Stock listing'!$G$15</f>
        <v>0</v>
      </c>
      <c r="L176" s="366" t="n">
        <f aca="false">'Per item requirement'!BL176*'Global Stock listing'!$G$16</f>
        <v>0</v>
      </c>
      <c r="M176" s="366" t="n">
        <f aca="false">'Per item requirement'!BM176*'Global Stock listing'!$G$17</f>
        <v>0</v>
      </c>
      <c r="N176" s="366" t="n">
        <f aca="false">'Per item requirement'!BN176*'Global Stock listing'!$G$18</f>
        <v>0</v>
      </c>
      <c r="O176" s="366" t="n">
        <f aca="false">'Per item requirement'!BO176*'Global Stock listing'!$G$19</f>
        <v>0</v>
      </c>
      <c r="P176" s="366" t="n">
        <f aca="false">'Per item requirement'!BP176*'Global Stock listing'!$G$20</f>
        <v>0</v>
      </c>
      <c r="Q176" s="366" t="n">
        <f aca="false">'Per item requirement'!BQ176*'Global Stock listing'!$G$21</f>
        <v>0</v>
      </c>
    </row>
    <row r="177" customFormat="false" ht="15" hidden="false" customHeight="false" outlineLevel="0" collapsed="false">
      <c r="A177" s="358"/>
      <c r="B177" s="365" t="n">
        <f aca="false">'Additional items'!$I24</f>
        <v>0</v>
      </c>
      <c r="C177" s="365"/>
      <c r="D177" s="365"/>
      <c r="E177" s="365"/>
      <c r="F177" s="365"/>
      <c r="G177" s="449" t="n">
        <f aca="false">SUM(H177:Q177)</f>
        <v>0</v>
      </c>
      <c r="H177" s="366" t="n">
        <f aca="false">'Per item requirement'!BH177*'Global Stock listing'!$G$12</f>
        <v>0</v>
      </c>
      <c r="I177" s="366" t="n">
        <f aca="false">'Per item requirement'!BI177*'Global Stock listing'!$G$13</f>
        <v>0</v>
      </c>
      <c r="J177" s="366" t="n">
        <f aca="false">'Per item requirement'!BJ177*'Global Stock listing'!$G$14</f>
        <v>0</v>
      </c>
      <c r="K177" s="366" t="n">
        <f aca="false">'Per item requirement'!BK177*'Global Stock listing'!$G$15</f>
        <v>0</v>
      </c>
      <c r="L177" s="366" t="n">
        <f aca="false">'Per item requirement'!BL177*'Global Stock listing'!$G$16</f>
        <v>0</v>
      </c>
      <c r="M177" s="366" t="n">
        <f aca="false">'Per item requirement'!BM177*'Global Stock listing'!$G$17</f>
        <v>0</v>
      </c>
      <c r="N177" s="366" t="n">
        <f aca="false">'Per item requirement'!BN177*'Global Stock listing'!$G$18</f>
        <v>0</v>
      </c>
      <c r="O177" s="366" t="n">
        <f aca="false">'Per item requirement'!BO177*'Global Stock listing'!$G$19</f>
        <v>0</v>
      </c>
      <c r="P177" s="366" t="n">
        <f aca="false">'Per item requirement'!BP177*'Global Stock listing'!$G$20</f>
        <v>0</v>
      </c>
      <c r="Q177" s="366" t="n">
        <f aca="false">'Per item requirement'!BQ177*'Global Stock listing'!$G$21</f>
        <v>0</v>
      </c>
    </row>
    <row r="178" customFormat="false" ht="15" hidden="false" customHeight="false" outlineLevel="0" collapsed="false">
      <c r="A178" s="358"/>
      <c r="B178" s="365" t="n">
        <f aca="false">'Additional items'!$I25</f>
        <v>0</v>
      </c>
      <c r="C178" s="365"/>
      <c r="D178" s="365"/>
      <c r="E178" s="365"/>
      <c r="F178" s="365"/>
      <c r="G178" s="449" t="n">
        <f aca="false">SUM(H178:Q178)</f>
        <v>0</v>
      </c>
      <c r="H178" s="366" t="n">
        <f aca="false">'Per item requirement'!BH178*'Global Stock listing'!$G$12</f>
        <v>0</v>
      </c>
      <c r="I178" s="366" t="n">
        <f aca="false">'Per item requirement'!BI178*'Global Stock listing'!$G$13</f>
        <v>0</v>
      </c>
      <c r="J178" s="366" t="n">
        <f aca="false">'Per item requirement'!BJ178*'Global Stock listing'!$G$14</f>
        <v>0</v>
      </c>
      <c r="K178" s="366" t="n">
        <f aca="false">'Per item requirement'!BK178*'Global Stock listing'!$G$15</f>
        <v>0</v>
      </c>
      <c r="L178" s="366" t="n">
        <f aca="false">'Per item requirement'!BL178*'Global Stock listing'!$G$16</f>
        <v>0</v>
      </c>
      <c r="M178" s="366" t="n">
        <f aca="false">'Per item requirement'!BM178*'Global Stock listing'!$G$17</f>
        <v>0</v>
      </c>
      <c r="N178" s="366" t="n">
        <f aca="false">'Per item requirement'!BN178*'Global Stock listing'!$G$18</f>
        <v>0</v>
      </c>
      <c r="O178" s="366" t="n">
        <f aca="false">'Per item requirement'!BO178*'Global Stock listing'!$G$19</f>
        <v>0</v>
      </c>
      <c r="P178" s="366" t="n">
        <f aca="false">'Per item requirement'!BP178*'Global Stock listing'!$G$20</f>
        <v>0</v>
      </c>
      <c r="Q178" s="366" t="n">
        <f aca="false">'Per item requirement'!BQ178*'Global Stock listing'!$G$21</f>
        <v>0</v>
      </c>
    </row>
    <row r="179" customFormat="false" ht="15" hidden="false" customHeight="false" outlineLevel="0" collapsed="false">
      <c r="A179" s="358"/>
      <c r="B179" s="372" t="n">
        <f aca="false">'Additional items'!$I26</f>
        <v>0</v>
      </c>
      <c r="C179" s="372"/>
      <c r="D179" s="372"/>
      <c r="E179" s="372"/>
      <c r="F179" s="372"/>
      <c r="G179" s="450" t="n">
        <f aca="false">SUM(H179:Q179)</f>
        <v>0</v>
      </c>
      <c r="H179" s="373" t="n">
        <f aca="false">'Per item requirement'!BH179*'Global Stock listing'!$G$12</f>
        <v>0</v>
      </c>
      <c r="I179" s="373" t="n">
        <f aca="false">'Per item requirement'!BI179*'Global Stock listing'!$G$13</f>
        <v>0</v>
      </c>
      <c r="J179" s="373" t="n">
        <f aca="false">'Per item requirement'!BJ179*'Global Stock listing'!$G$14</f>
        <v>0</v>
      </c>
      <c r="K179" s="373" t="n">
        <f aca="false">'Per item requirement'!BK179*'Global Stock listing'!$G$15</f>
        <v>0</v>
      </c>
      <c r="L179" s="373" t="n">
        <f aca="false">'Per item requirement'!BL179*'Global Stock listing'!$G$16</f>
        <v>0</v>
      </c>
      <c r="M179" s="373" t="n">
        <f aca="false">'Per item requirement'!BM179*'Global Stock listing'!$G$17</f>
        <v>0</v>
      </c>
      <c r="N179" s="373" t="n">
        <f aca="false">'Per item requirement'!BN179*'Global Stock listing'!$G$18</f>
        <v>0</v>
      </c>
      <c r="O179" s="373" t="n">
        <f aca="false">'Per item requirement'!BO179*'Global Stock listing'!$G$19</f>
        <v>0</v>
      </c>
      <c r="P179" s="373" t="n">
        <f aca="false">'Per item requirement'!BP179*'Global Stock listing'!$G$20</f>
        <v>0</v>
      </c>
      <c r="Q179" s="373" t="n">
        <f aca="false">'Per item requirement'!BQ179*'Global Stock listing'!$G$21</f>
        <v>0</v>
      </c>
    </row>
    <row r="180" customFormat="false" ht="59.25" hidden="false" customHeight="false" outlineLevel="0" collapsed="false">
      <c r="A180" s="378" t="s">
        <v>186</v>
      </c>
      <c r="B180" s="379" t="s">
        <v>187</v>
      </c>
      <c r="C180" s="379"/>
      <c r="D180" s="379"/>
      <c r="E180" s="379"/>
      <c r="F180" s="379"/>
      <c r="G180" s="448" t="n">
        <f aca="false">SUM(H180:Q180)</f>
        <v>0</v>
      </c>
      <c r="H180" s="380" t="n">
        <f aca="false">'Per item requirement'!BH180*'Global Stock listing'!$G$12</f>
        <v>0</v>
      </c>
      <c r="I180" s="380" t="n">
        <f aca="false">'Per item requirement'!BI180*'Global Stock listing'!$G$13</f>
        <v>0</v>
      </c>
      <c r="J180" s="380" t="n">
        <f aca="false">'Per item requirement'!BJ180*'Global Stock listing'!$G$14</f>
        <v>0</v>
      </c>
      <c r="K180" s="380" t="n">
        <f aca="false">'Per item requirement'!BK180*'Global Stock listing'!$G$15</f>
        <v>0</v>
      </c>
      <c r="L180" s="380" t="n">
        <f aca="false">'Per item requirement'!BL180*'Global Stock listing'!$G$16</f>
        <v>0</v>
      </c>
      <c r="M180" s="380" t="n">
        <f aca="false">'Per item requirement'!BM180*'Global Stock listing'!$G$17</f>
        <v>0</v>
      </c>
      <c r="N180" s="380" t="n">
        <f aca="false">'Per item requirement'!BN180*'Global Stock listing'!$G$18</f>
        <v>0</v>
      </c>
      <c r="O180" s="380" t="n">
        <f aca="false">'Per item requirement'!BO180*'Global Stock listing'!$G$19</f>
        <v>0</v>
      </c>
      <c r="P180" s="380" t="n">
        <f aca="false">'Per item requirement'!BP180*'Global Stock listing'!$G$20</f>
        <v>0</v>
      </c>
      <c r="Q180" s="380" t="n">
        <f aca="false">'Per item requirement'!BQ180*'Global Stock listing'!$G$21</f>
        <v>0</v>
      </c>
    </row>
    <row r="181" customFormat="false" ht="15" hidden="false" customHeight="false" outlineLevel="0" collapsed="false">
      <c r="A181" s="378"/>
      <c r="B181" s="385" t="s">
        <v>188</v>
      </c>
      <c r="C181" s="385"/>
      <c r="D181" s="385"/>
      <c r="E181" s="385"/>
      <c r="F181" s="385"/>
      <c r="G181" s="449" t="n">
        <f aca="false">SUM(H181:Q181)</f>
        <v>0</v>
      </c>
      <c r="H181" s="386" t="n">
        <f aca="false">'Per item requirement'!BH181*'Global Stock listing'!$G$12</f>
        <v>0</v>
      </c>
      <c r="I181" s="386" t="n">
        <f aca="false">'Per item requirement'!BI181*'Global Stock listing'!$G$13</f>
        <v>0</v>
      </c>
      <c r="J181" s="386" t="n">
        <f aca="false">'Per item requirement'!BJ181*'Global Stock listing'!$G$14</f>
        <v>0</v>
      </c>
      <c r="K181" s="386" t="n">
        <f aca="false">'Per item requirement'!BK181*'Global Stock listing'!$G$15</f>
        <v>0</v>
      </c>
      <c r="L181" s="386" t="n">
        <f aca="false">'Per item requirement'!BL181*'Global Stock listing'!$G$16</f>
        <v>0</v>
      </c>
      <c r="M181" s="386" t="n">
        <f aca="false">'Per item requirement'!BM181*'Global Stock listing'!$G$17</f>
        <v>0</v>
      </c>
      <c r="N181" s="386" t="n">
        <f aca="false">'Per item requirement'!BN181*'Global Stock listing'!$G$18</f>
        <v>0</v>
      </c>
      <c r="O181" s="386" t="n">
        <f aca="false">'Per item requirement'!BO181*'Global Stock listing'!$G$19</f>
        <v>0</v>
      </c>
      <c r="P181" s="386" t="n">
        <f aca="false">'Per item requirement'!BP181*'Global Stock listing'!$G$20</f>
        <v>0</v>
      </c>
      <c r="Q181" s="386" t="n">
        <f aca="false">'Per item requirement'!BQ181*'Global Stock listing'!$G$21</f>
        <v>0</v>
      </c>
    </row>
    <row r="182" customFormat="false" ht="15" hidden="false" customHeight="false" outlineLevel="0" collapsed="false">
      <c r="A182" s="378"/>
      <c r="B182" s="385" t="s">
        <v>189</v>
      </c>
      <c r="C182" s="385"/>
      <c r="D182" s="385"/>
      <c r="E182" s="385"/>
      <c r="F182" s="385"/>
      <c r="G182" s="449" t="n">
        <f aca="false">SUM(H182:Q182)</f>
        <v>0</v>
      </c>
      <c r="H182" s="386" t="n">
        <f aca="false">'Per item requirement'!BH182*'Global Stock listing'!$G$12</f>
        <v>0</v>
      </c>
      <c r="I182" s="386" t="n">
        <f aca="false">'Per item requirement'!BI182*'Global Stock listing'!$G$13</f>
        <v>0</v>
      </c>
      <c r="J182" s="386" t="n">
        <f aca="false">'Per item requirement'!BJ182*'Global Stock listing'!$G$14</f>
        <v>0</v>
      </c>
      <c r="K182" s="386" t="n">
        <f aca="false">'Per item requirement'!BK182*'Global Stock listing'!$G$15</f>
        <v>0</v>
      </c>
      <c r="L182" s="386" t="n">
        <f aca="false">'Per item requirement'!BL182*'Global Stock listing'!$G$16</f>
        <v>0</v>
      </c>
      <c r="M182" s="386" t="n">
        <f aca="false">'Per item requirement'!BM182*'Global Stock listing'!$G$17</f>
        <v>0</v>
      </c>
      <c r="N182" s="386" t="n">
        <f aca="false">'Per item requirement'!BN182*'Global Stock listing'!$G$18</f>
        <v>0</v>
      </c>
      <c r="O182" s="386" t="n">
        <f aca="false">'Per item requirement'!BO182*'Global Stock listing'!$G$19</f>
        <v>0</v>
      </c>
      <c r="P182" s="386" t="n">
        <f aca="false">'Per item requirement'!BP182*'Global Stock listing'!$G$20</f>
        <v>0</v>
      </c>
      <c r="Q182" s="386" t="n">
        <f aca="false">'Per item requirement'!BQ182*'Global Stock listing'!$G$21</f>
        <v>0</v>
      </c>
    </row>
    <row r="183" customFormat="false" ht="15" hidden="false" customHeight="false" outlineLevel="0" collapsed="false">
      <c r="A183" s="378"/>
      <c r="B183" s="385" t="s">
        <v>190</v>
      </c>
      <c r="C183" s="385"/>
      <c r="D183" s="385"/>
      <c r="E183" s="385"/>
      <c r="F183" s="385"/>
      <c r="G183" s="449" t="n">
        <f aca="false">SUM(H183:Q183)</f>
        <v>0</v>
      </c>
      <c r="H183" s="386" t="n">
        <f aca="false">'Per item requirement'!BH183*'Global Stock listing'!$G$12</f>
        <v>0</v>
      </c>
      <c r="I183" s="386" t="n">
        <f aca="false">'Per item requirement'!BI183*'Global Stock listing'!$G$13</f>
        <v>0</v>
      </c>
      <c r="J183" s="386" t="n">
        <f aca="false">'Per item requirement'!BJ183*'Global Stock listing'!$G$14</f>
        <v>0</v>
      </c>
      <c r="K183" s="386" t="n">
        <f aca="false">'Per item requirement'!BK183*'Global Stock listing'!$G$15</f>
        <v>0</v>
      </c>
      <c r="L183" s="386" t="n">
        <f aca="false">'Per item requirement'!BL183*'Global Stock listing'!$G$16</f>
        <v>0</v>
      </c>
      <c r="M183" s="386" t="n">
        <f aca="false">'Per item requirement'!BM183*'Global Stock listing'!$G$17</f>
        <v>0</v>
      </c>
      <c r="N183" s="386" t="n">
        <f aca="false">'Per item requirement'!BN183*'Global Stock listing'!$G$18</f>
        <v>0</v>
      </c>
      <c r="O183" s="386" t="n">
        <f aca="false">'Per item requirement'!BO183*'Global Stock listing'!$G$19</f>
        <v>0</v>
      </c>
      <c r="P183" s="386" t="n">
        <f aca="false">'Per item requirement'!BP183*'Global Stock listing'!$G$20</f>
        <v>0</v>
      </c>
      <c r="Q183" s="386" t="n">
        <f aca="false">'Per item requirement'!BQ183*'Global Stock listing'!$G$21</f>
        <v>0</v>
      </c>
    </row>
    <row r="184" customFormat="false" ht="15" hidden="false" customHeight="false" outlineLevel="0" collapsed="false">
      <c r="A184" s="378"/>
      <c r="B184" s="385" t="s">
        <v>191</v>
      </c>
      <c r="C184" s="385"/>
      <c r="D184" s="385"/>
      <c r="E184" s="385"/>
      <c r="F184" s="385"/>
      <c r="G184" s="449" t="n">
        <f aca="false">SUM(H184:Q184)</f>
        <v>0</v>
      </c>
      <c r="H184" s="386" t="n">
        <f aca="false">'Per item requirement'!BH184*'Global Stock listing'!$G$12</f>
        <v>0</v>
      </c>
      <c r="I184" s="386" t="n">
        <f aca="false">'Per item requirement'!BI184*'Global Stock listing'!$G$13</f>
        <v>0</v>
      </c>
      <c r="J184" s="386" t="n">
        <f aca="false">'Per item requirement'!BJ184*'Global Stock listing'!$G$14</f>
        <v>0</v>
      </c>
      <c r="K184" s="386" t="n">
        <f aca="false">'Per item requirement'!BK184*'Global Stock listing'!$G$15</f>
        <v>0</v>
      </c>
      <c r="L184" s="386" t="n">
        <f aca="false">'Per item requirement'!BL184*'Global Stock listing'!$G$16</f>
        <v>0</v>
      </c>
      <c r="M184" s="386" t="n">
        <f aca="false">'Per item requirement'!BM184*'Global Stock listing'!$G$17</f>
        <v>0</v>
      </c>
      <c r="N184" s="386" t="n">
        <f aca="false">'Per item requirement'!BN184*'Global Stock listing'!$G$18</f>
        <v>0</v>
      </c>
      <c r="O184" s="386" t="n">
        <f aca="false">'Per item requirement'!BO184*'Global Stock listing'!$G$19</f>
        <v>0</v>
      </c>
      <c r="P184" s="386" t="n">
        <f aca="false">'Per item requirement'!BP184*'Global Stock listing'!$G$20</f>
        <v>0</v>
      </c>
      <c r="Q184" s="386" t="n">
        <f aca="false">'Per item requirement'!BQ184*'Global Stock listing'!$G$21</f>
        <v>0</v>
      </c>
    </row>
    <row r="185" customFormat="false" ht="15" hidden="false" customHeight="false" outlineLevel="0" collapsed="false">
      <c r="A185" s="378"/>
      <c r="B185" s="385" t="s">
        <v>192</v>
      </c>
      <c r="C185" s="385"/>
      <c r="D185" s="385"/>
      <c r="E185" s="385"/>
      <c r="F185" s="385"/>
      <c r="G185" s="449" t="n">
        <f aca="false">SUM(H185:Q185)</f>
        <v>0</v>
      </c>
      <c r="H185" s="386" t="n">
        <f aca="false">'Per item requirement'!BH185*'Global Stock listing'!$G$12</f>
        <v>0</v>
      </c>
      <c r="I185" s="386" t="n">
        <f aca="false">'Per item requirement'!BI185*'Global Stock listing'!$G$13</f>
        <v>0</v>
      </c>
      <c r="J185" s="386" t="n">
        <f aca="false">'Per item requirement'!BJ185*'Global Stock listing'!$G$14</f>
        <v>0</v>
      </c>
      <c r="K185" s="386" t="n">
        <f aca="false">'Per item requirement'!BK185*'Global Stock listing'!$G$15</f>
        <v>0</v>
      </c>
      <c r="L185" s="386" t="n">
        <f aca="false">'Per item requirement'!BL185*'Global Stock listing'!$G$16</f>
        <v>0</v>
      </c>
      <c r="M185" s="386" t="n">
        <f aca="false">'Per item requirement'!BM185*'Global Stock listing'!$G$17</f>
        <v>0</v>
      </c>
      <c r="N185" s="386" t="n">
        <f aca="false">'Per item requirement'!BN185*'Global Stock listing'!$G$18</f>
        <v>0</v>
      </c>
      <c r="O185" s="386" t="n">
        <f aca="false">'Per item requirement'!BO185*'Global Stock listing'!$G$19</f>
        <v>0</v>
      </c>
      <c r="P185" s="386" t="n">
        <f aca="false">'Per item requirement'!BP185*'Global Stock listing'!$G$20</f>
        <v>0</v>
      </c>
      <c r="Q185" s="386" t="n">
        <f aca="false">'Per item requirement'!BQ185*'Global Stock listing'!$G$21</f>
        <v>0</v>
      </c>
    </row>
    <row r="186" customFormat="false" ht="15" hidden="false" customHeight="false" outlineLevel="0" collapsed="false">
      <c r="A186" s="378"/>
      <c r="B186" s="385" t="s">
        <v>193</v>
      </c>
      <c r="C186" s="385"/>
      <c r="D186" s="385"/>
      <c r="E186" s="385"/>
      <c r="F186" s="385"/>
      <c r="G186" s="449" t="n">
        <f aca="false">SUM(H186:Q186)</f>
        <v>0</v>
      </c>
      <c r="H186" s="386" t="n">
        <f aca="false">'Per item requirement'!BH186*'Global Stock listing'!$G$12</f>
        <v>0</v>
      </c>
      <c r="I186" s="386" t="n">
        <f aca="false">'Per item requirement'!BI186*'Global Stock listing'!$G$13</f>
        <v>0</v>
      </c>
      <c r="J186" s="386" t="n">
        <f aca="false">'Per item requirement'!BJ186*'Global Stock listing'!$G$14</f>
        <v>0</v>
      </c>
      <c r="K186" s="386" t="n">
        <f aca="false">'Per item requirement'!BK186*'Global Stock listing'!$G$15</f>
        <v>0</v>
      </c>
      <c r="L186" s="386" t="n">
        <f aca="false">'Per item requirement'!BL186*'Global Stock listing'!$G$16</f>
        <v>0</v>
      </c>
      <c r="M186" s="386" t="n">
        <f aca="false">'Per item requirement'!BM186*'Global Stock listing'!$G$17</f>
        <v>0</v>
      </c>
      <c r="N186" s="386" t="n">
        <f aca="false">'Per item requirement'!BN186*'Global Stock listing'!$G$18</f>
        <v>0</v>
      </c>
      <c r="O186" s="386" t="n">
        <f aca="false">'Per item requirement'!BO186*'Global Stock listing'!$G$19</f>
        <v>0</v>
      </c>
      <c r="P186" s="386" t="n">
        <f aca="false">'Per item requirement'!BP186*'Global Stock listing'!$G$20</f>
        <v>0</v>
      </c>
      <c r="Q186" s="386" t="n">
        <f aca="false">'Per item requirement'!BQ186*'Global Stock listing'!$G$21</f>
        <v>0</v>
      </c>
    </row>
    <row r="187" customFormat="false" ht="15" hidden="false" customHeight="false" outlineLevel="0" collapsed="false">
      <c r="A187" s="378"/>
      <c r="B187" s="385" t="s">
        <v>194</v>
      </c>
      <c r="C187" s="385"/>
      <c r="D187" s="385"/>
      <c r="E187" s="385"/>
      <c r="F187" s="385"/>
      <c r="G187" s="449" t="n">
        <f aca="false">SUM(H187:Q187)</f>
        <v>0</v>
      </c>
      <c r="H187" s="386" t="n">
        <f aca="false">'Per item requirement'!BH187*'Global Stock listing'!$G$12</f>
        <v>0</v>
      </c>
      <c r="I187" s="386" t="n">
        <f aca="false">'Per item requirement'!BI187*'Global Stock listing'!$G$13</f>
        <v>0</v>
      </c>
      <c r="J187" s="386" t="n">
        <f aca="false">'Per item requirement'!BJ187*'Global Stock listing'!$G$14</f>
        <v>0</v>
      </c>
      <c r="K187" s="386" t="n">
        <f aca="false">'Per item requirement'!BK187*'Global Stock listing'!$G$15</f>
        <v>0</v>
      </c>
      <c r="L187" s="386" t="n">
        <f aca="false">'Per item requirement'!BL187*'Global Stock listing'!$G$16</f>
        <v>0</v>
      </c>
      <c r="M187" s="386" t="n">
        <f aca="false">'Per item requirement'!BM187*'Global Stock listing'!$G$17</f>
        <v>0</v>
      </c>
      <c r="N187" s="386" t="n">
        <f aca="false">'Per item requirement'!BN187*'Global Stock listing'!$G$18</f>
        <v>0</v>
      </c>
      <c r="O187" s="386" t="n">
        <f aca="false">'Per item requirement'!BO187*'Global Stock listing'!$G$19</f>
        <v>0</v>
      </c>
      <c r="P187" s="386" t="n">
        <f aca="false">'Per item requirement'!BP187*'Global Stock listing'!$G$20</f>
        <v>0</v>
      </c>
      <c r="Q187" s="386" t="n">
        <f aca="false">'Per item requirement'!BQ187*'Global Stock listing'!$G$21</f>
        <v>0</v>
      </c>
    </row>
    <row r="188" customFormat="false" ht="15" hidden="false" customHeight="false" outlineLevel="0" collapsed="false">
      <c r="A188" s="378"/>
      <c r="B188" s="385" t="s">
        <v>195</v>
      </c>
      <c r="C188" s="385"/>
      <c r="D188" s="385"/>
      <c r="E188" s="385"/>
      <c r="F188" s="385"/>
      <c r="G188" s="449" t="n">
        <f aca="false">SUM(H188:Q188)</f>
        <v>0</v>
      </c>
      <c r="H188" s="386" t="n">
        <f aca="false">'Per item requirement'!BH188*'Global Stock listing'!$G$12</f>
        <v>0</v>
      </c>
      <c r="I188" s="386" t="n">
        <f aca="false">'Per item requirement'!BI188*'Global Stock listing'!$G$13</f>
        <v>0</v>
      </c>
      <c r="J188" s="386" t="n">
        <f aca="false">'Per item requirement'!BJ188*'Global Stock listing'!$G$14</f>
        <v>0</v>
      </c>
      <c r="K188" s="386" t="n">
        <f aca="false">'Per item requirement'!BK188*'Global Stock listing'!$G$15</f>
        <v>0</v>
      </c>
      <c r="L188" s="386" t="n">
        <f aca="false">'Per item requirement'!BL188*'Global Stock listing'!$G$16</f>
        <v>0</v>
      </c>
      <c r="M188" s="386" t="n">
        <f aca="false">'Per item requirement'!BM188*'Global Stock listing'!$G$17</f>
        <v>0</v>
      </c>
      <c r="N188" s="386" t="n">
        <f aca="false">'Per item requirement'!BN188*'Global Stock listing'!$G$18</f>
        <v>0</v>
      </c>
      <c r="O188" s="386" t="n">
        <f aca="false">'Per item requirement'!BO188*'Global Stock listing'!$G$19</f>
        <v>0</v>
      </c>
      <c r="P188" s="386" t="n">
        <f aca="false">'Per item requirement'!BP188*'Global Stock listing'!$G$20</f>
        <v>0</v>
      </c>
      <c r="Q188" s="386" t="n">
        <f aca="false">'Per item requirement'!BQ188*'Global Stock listing'!$G$21</f>
        <v>0</v>
      </c>
    </row>
    <row r="189" customFormat="false" ht="15" hidden="false" customHeight="false" outlineLevel="0" collapsed="false">
      <c r="A189" s="378"/>
      <c r="B189" s="385" t="s">
        <v>196</v>
      </c>
      <c r="C189" s="385"/>
      <c r="D189" s="385"/>
      <c r="E189" s="385"/>
      <c r="F189" s="385"/>
      <c r="G189" s="449" t="n">
        <f aca="false">SUM(H189:Q189)</f>
        <v>0</v>
      </c>
      <c r="H189" s="386" t="n">
        <f aca="false">'Per item requirement'!BH189*'Global Stock listing'!$G$12</f>
        <v>0</v>
      </c>
      <c r="I189" s="386" t="n">
        <f aca="false">'Per item requirement'!BI189*'Global Stock listing'!$G$13</f>
        <v>0</v>
      </c>
      <c r="J189" s="386" t="n">
        <f aca="false">'Per item requirement'!BJ189*'Global Stock listing'!$G$14</f>
        <v>0</v>
      </c>
      <c r="K189" s="386" t="n">
        <f aca="false">'Per item requirement'!BK189*'Global Stock listing'!$G$15</f>
        <v>0</v>
      </c>
      <c r="L189" s="386" t="n">
        <f aca="false">'Per item requirement'!BL189*'Global Stock listing'!$G$16</f>
        <v>0</v>
      </c>
      <c r="M189" s="386" t="n">
        <f aca="false">'Per item requirement'!BM189*'Global Stock listing'!$G$17</f>
        <v>0</v>
      </c>
      <c r="N189" s="386" t="n">
        <f aca="false">'Per item requirement'!BN189*'Global Stock listing'!$G$18</f>
        <v>0</v>
      </c>
      <c r="O189" s="386" t="n">
        <f aca="false">'Per item requirement'!BO189*'Global Stock listing'!$G$19</f>
        <v>0</v>
      </c>
      <c r="P189" s="386" t="n">
        <f aca="false">'Per item requirement'!BP189*'Global Stock listing'!$G$20</f>
        <v>0</v>
      </c>
      <c r="Q189" s="386" t="n">
        <f aca="false">'Per item requirement'!BQ189*'Global Stock listing'!$G$21</f>
        <v>0</v>
      </c>
    </row>
    <row r="190" customFormat="false" ht="15" hidden="false" customHeight="false" outlineLevel="0" collapsed="false">
      <c r="A190" s="378"/>
      <c r="B190" s="385" t="s">
        <v>197</v>
      </c>
      <c r="C190" s="385"/>
      <c r="D190" s="385"/>
      <c r="E190" s="385"/>
      <c r="F190" s="385"/>
      <c r="G190" s="449" t="n">
        <f aca="false">SUM(H190:Q190)</f>
        <v>0</v>
      </c>
      <c r="H190" s="386" t="n">
        <f aca="false">'Per item requirement'!BH190*'Global Stock listing'!$G$12</f>
        <v>0</v>
      </c>
      <c r="I190" s="386" t="n">
        <f aca="false">'Per item requirement'!BI190*'Global Stock listing'!$G$13</f>
        <v>0</v>
      </c>
      <c r="J190" s="386" t="n">
        <f aca="false">'Per item requirement'!BJ190*'Global Stock listing'!$G$14</f>
        <v>0</v>
      </c>
      <c r="K190" s="386" t="n">
        <f aca="false">'Per item requirement'!BK190*'Global Stock listing'!$G$15</f>
        <v>0</v>
      </c>
      <c r="L190" s="386" t="n">
        <f aca="false">'Per item requirement'!BL190*'Global Stock listing'!$G$16</f>
        <v>0</v>
      </c>
      <c r="M190" s="386" t="n">
        <f aca="false">'Per item requirement'!BM190*'Global Stock listing'!$G$17</f>
        <v>0</v>
      </c>
      <c r="N190" s="386" t="n">
        <f aca="false">'Per item requirement'!BN190*'Global Stock listing'!$G$18</f>
        <v>0</v>
      </c>
      <c r="O190" s="386" t="n">
        <f aca="false">'Per item requirement'!BO190*'Global Stock listing'!$G$19</f>
        <v>0</v>
      </c>
      <c r="P190" s="386" t="n">
        <f aca="false">'Per item requirement'!BP190*'Global Stock listing'!$G$20</f>
        <v>0</v>
      </c>
      <c r="Q190" s="386" t="n">
        <f aca="false">'Per item requirement'!BQ190*'Global Stock listing'!$G$21</f>
        <v>0</v>
      </c>
    </row>
    <row r="191" customFormat="false" ht="15" hidden="false" customHeight="false" outlineLevel="0" collapsed="false">
      <c r="A191" s="378"/>
      <c r="B191" s="385" t="s">
        <v>198</v>
      </c>
      <c r="C191" s="385"/>
      <c r="D191" s="385"/>
      <c r="E191" s="385"/>
      <c r="F191" s="385"/>
      <c r="G191" s="449" t="n">
        <f aca="false">SUM(H191:Q191)</f>
        <v>0</v>
      </c>
      <c r="H191" s="386" t="n">
        <f aca="false">'Per item requirement'!BH191*'Global Stock listing'!$G$12</f>
        <v>0</v>
      </c>
      <c r="I191" s="386" t="n">
        <f aca="false">'Per item requirement'!BI191*'Global Stock listing'!$G$13</f>
        <v>0</v>
      </c>
      <c r="J191" s="386" t="n">
        <f aca="false">'Per item requirement'!BJ191*'Global Stock listing'!$G$14</f>
        <v>0</v>
      </c>
      <c r="K191" s="386" t="n">
        <f aca="false">'Per item requirement'!BK191*'Global Stock listing'!$G$15</f>
        <v>0</v>
      </c>
      <c r="L191" s="386" t="n">
        <f aca="false">'Per item requirement'!BL191*'Global Stock listing'!$G$16</f>
        <v>0</v>
      </c>
      <c r="M191" s="386" t="n">
        <f aca="false">'Per item requirement'!BM191*'Global Stock listing'!$G$17</f>
        <v>0</v>
      </c>
      <c r="N191" s="386" t="n">
        <f aca="false">'Per item requirement'!BN191*'Global Stock listing'!$G$18</f>
        <v>0</v>
      </c>
      <c r="O191" s="386" t="n">
        <f aca="false">'Per item requirement'!BO191*'Global Stock listing'!$G$19</f>
        <v>0</v>
      </c>
      <c r="P191" s="386" t="n">
        <f aca="false">'Per item requirement'!BP191*'Global Stock listing'!$G$20</f>
        <v>0</v>
      </c>
      <c r="Q191" s="386" t="n">
        <f aca="false">'Per item requirement'!BQ191*'Global Stock listing'!$G$21</f>
        <v>0</v>
      </c>
    </row>
    <row r="192" customFormat="false" ht="15" hidden="false" customHeight="false" outlineLevel="0" collapsed="false">
      <c r="A192" s="378"/>
      <c r="B192" s="391" t="s">
        <v>199</v>
      </c>
      <c r="C192" s="391"/>
      <c r="D192" s="391"/>
      <c r="E192" s="391"/>
      <c r="F192" s="391"/>
      <c r="G192" s="450" t="n">
        <f aca="false">SUM(H192:Q192)</f>
        <v>0</v>
      </c>
      <c r="H192" s="392" t="n">
        <f aca="false">'Per item requirement'!BH192*'Global Stock listing'!$G$12</f>
        <v>0</v>
      </c>
      <c r="I192" s="392" t="n">
        <f aca="false">'Per item requirement'!BI192*'Global Stock listing'!$G$13</f>
        <v>0</v>
      </c>
      <c r="J192" s="392" t="n">
        <f aca="false">'Per item requirement'!BJ192*'Global Stock listing'!$G$14</f>
        <v>0</v>
      </c>
      <c r="K192" s="392" t="n">
        <f aca="false">'Per item requirement'!BK192*'Global Stock listing'!$G$15</f>
        <v>0</v>
      </c>
      <c r="L192" s="392" t="n">
        <f aca="false">'Per item requirement'!BL192*'Global Stock listing'!$G$16</f>
        <v>0</v>
      </c>
      <c r="M192" s="392" t="n">
        <f aca="false">'Per item requirement'!BM192*'Global Stock listing'!$G$17</f>
        <v>0</v>
      </c>
      <c r="N192" s="392" t="n">
        <f aca="false">'Per item requirement'!BN192*'Global Stock listing'!$G$18</f>
        <v>0</v>
      </c>
      <c r="O192" s="392" t="n">
        <f aca="false">'Per item requirement'!BO192*'Global Stock listing'!$G$19</f>
        <v>0</v>
      </c>
      <c r="P192" s="392" t="n">
        <f aca="false">'Per item requirement'!BP192*'Global Stock listing'!$G$20</f>
        <v>0</v>
      </c>
      <c r="Q192" s="392" t="n">
        <f aca="false">'Per item requirement'!BQ192*'Global Stock listing'!$G$21</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LibreOffice/4.4.5.2$Linux_X86_64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2016-02-02T15:25:12Z</dcterms:created>
  <dc:creator>Dilan Rona</dc:creator>
  <dc:language>en-ZA</dc:language>
  <cp:lastModifiedBy>Dilan Rona</cp:lastModifiedBy>
  <dcterms:modified xsi:type="dcterms:W3CDTF">2016-03-14T20:36:47Z</dcterms:modified>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